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180" windowWidth="20736" windowHeight="8976"/>
  </bookViews>
  <sheets>
    <sheet name="README" sheetId="3" r:id="rId1"/>
    <sheet name="Pattern LUT Entries" sheetId="1" r:id="rId2"/>
    <sheet name="Image LUT Entries" sheetId="5" r:id="rId3"/>
    <sheet name="data" sheetId="2" r:id="rId4"/>
    <sheet name="PATTERN BITPLANES" sheetId="4" r:id="rId5"/>
  </sheets>
  <definedNames>
    <definedName name="BDEP1">data!$A$2</definedName>
    <definedName name="BDEP2">data!$A$2:$A$3</definedName>
    <definedName name="BDEP3">data!$A$2:$A$4</definedName>
    <definedName name="BDEP4">data!$A$2:$A$5</definedName>
    <definedName name="BDEP5">data!$A$2:$A$6</definedName>
    <definedName name="BDEP6">data!$A$2:$A$7</definedName>
    <definedName name="BDEP7">data!$A$2:$A$8</definedName>
    <definedName name="BITDEPTH">data!$A$2:$A$9</definedName>
    <definedName name="BUFFSWAP">data!$G$2:$G$3</definedName>
    <definedName name="FIRSTTRIG">data!$C$2:$C$4</definedName>
    <definedName name="INSERTBLK">data!$F$2:$F$3</definedName>
    <definedName name="LED">data!$D$2:$D$9</definedName>
    <definedName name="NEWONLY">data!$H$2</definedName>
    <definedName name="PATBD2">data!$B$2:$B$13</definedName>
    <definedName name="PATBD3">data!$B$2:$B$9</definedName>
    <definedName name="PATBD4">data!$B$2:$B$7</definedName>
    <definedName name="PATBD56">data!$B$2:$B$5</definedName>
    <definedName name="PATBD78">data!$B$2:$B$4</definedName>
    <definedName name="PATINVERT">data!$E$2:$E$3</definedName>
    <definedName name="PATTERN">data!$B$2:$B$27</definedName>
    <definedName name="TRIGGER">data!$C$2:$C$5</definedName>
    <definedName name="TRIGOUT">data!$H$2:$H$3</definedName>
    <definedName name="YESONLY">data!$G$3</definedName>
  </definedNames>
  <calcPr calcId="145621"/>
</workbook>
</file>

<file path=xl/calcChain.xml><?xml version="1.0" encoding="utf-8"?>
<calcChain xmlns="http://schemas.openxmlformats.org/spreadsheetml/2006/main">
  <c r="BM6" i="5" l="1"/>
  <c r="Q6" i="5"/>
  <c r="R6" i="5"/>
  <c r="S6" i="5"/>
  <c r="T6" i="5"/>
  <c r="U6" i="5"/>
  <c r="V6" i="5"/>
  <c r="W6" i="5"/>
  <c r="X6" i="5"/>
  <c r="Y6" i="5"/>
  <c r="Z6" i="5"/>
  <c r="AA6" i="5"/>
  <c r="AB6" i="5"/>
  <c r="AC6" i="5"/>
  <c r="AD6" i="5"/>
  <c r="AE6" i="5"/>
  <c r="AF6" i="5"/>
  <c r="AG6" i="5"/>
  <c r="AH6" i="5"/>
  <c r="AI6" i="5"/>
  <c r="AJ6" i="5"/>
  <c r="AK6" i="5"/>
  <c r="AL6" i="5"/>
  <c r="AM6" i="5"/>
  <c r="AN6" i="5"/>
  <c r="AO6" i="5"/>
  <c r="AP6" i="5"/>
  <c r="AQ6" i="5"/>
  <c r="AR6" i="5"/>
  <c r="AS6" i="5"/>
  <c r="AT6" i="5"/>
  <c r="AU6" i="5"/>
  <c r="AV6" i="5"/>
  <c r="AW6" i="5"/>
  <c r="AX6" i="5"/>
  <c r="AY6" i="5"/>
  <c r="AZ6" i="5"/>
  <c r="BA6" i="5"/>
  <c r="BB6" i="5"/>
  <c r="BC6" i="5"/>
  <c r="BD6" i="5"/>
  <c r="BE6" i="5"/>
  <c r="BF6" i="5"/>
  <c r="BG6" i="5"/>
  <c r="BH6" i="5"/>
  <c r="BI6" i="5"/>
  <c r="BJ6" i="5"/>
  <c r="BK6" i="5"/>
  <c r="BL6" i="5"/>
  <c r="C6" i="5"/>
  <c r="D6" i="5"/>
  <c r="E6" i="5"/>
  <c r="F6" i="5"/>
  <c r="G6" i="5"/>
  <c r="H6" i="5"/>
  <c r="I6" i="5"/>
  <c r="J6" i="5"/>
  <c r="K6" i="5"/>
  <c r="L6" i="5"/>
  <c r="M6" i="5"/>
  <c r="N6" i="5"/>
  <c r="O6" i="5"/>
  <c r="P6" i="5"/>
  <c r="B6" i="5"/>
  <c r="C147" i="1"/>
  <c r="L147" i="1"/>
  <c r="K147" i="1"/>
  <c r="K146" i="1"/>
  <c r="L146" i="1"/>
  <c r="J147" i="1"/>
  <c r="J146" i="1"/>
  <c r="I147" i="1"/>
  <c r="I146" i="1"/>
  <c r="G147" i="1"/>
  <c r="E147" i="1"/>
  <c r="F147" i="1"/>
  <c r="H147" i="1"/>
  <c r="H146" i="1"/>
  <c r="E146" i="1"/>
  <c r="F146" i="1"/>
  <c r="G146" i="1"/>
  <c r="N135" i="1"/>
  <c r="N134" i="1"/>
  <c r="N133" i="1"/>
  <c r="N132" i="1"/>
  <c r="N131" i="1"/>
  <c r="N130" i="1"/>
  <c r="N129" i="1"/>
  <c r="N128" i="1"/>
  <c r="N127" i="1"/>
  <c r="N126" i="1"/>
  <c r="N125" i="1"/>
  <c r="N124" i="1"/>
  <c r="N123" i="1"/>
  <c r="N122" i="1"/>
  <c r="N121" i="1"/>
  <c r="N120" i="1"/>
  <c r="N119" i="1"/>
  <c r="N118" i="1"/>
  <c r="N117" i="1"/>
  <c r="N116" i="1"/>
  <c r="N115" i="1"/>
  <c r="N114" i="1"/>
  <c r="N113" i="1"/>
  <c r="N112" i="1"/>
  <c r="N111" i="1"/>
  <c r="N110" i="1"/>
  <c r="N109" i="1"/>
  <c r="N108" i="1"/>
  <c r="N107" i="1"/>
  <c r="N106" i="1"/>
  <c r="N105" i="1"/>
  <c r="N104" i="1"/>
  <c r="N103" i="1"/>
  <c r="N102" i="1"/>
  <c r="N101" i="1"/>
  <c r="N100" i="1"/>
  <c r="N99" i="1"/>
  <c r="N98" i="1"/>
  <c r="N97" i="1"/>
  <c r="N96" i="1"/>
  <c r="N95" i="1"/>
  <c r="N94" i="1"/>
  <c r="N93" i="1"/>
  <c r="N92" i="1"/>
  <c r="N91" i="1"/>
  <c r="N90" i="1"/>
  <c r="N89" i="1"/>
  <c r="N88" i="1"/>
  <c r="N87" i="1"/>
  <c r="N86" i="1"/>
  <c r="N85" i="1"/>
  <c r="N84" i="1"/>
  <c r="N83" i="1"/>
  <c r="N82" i="1"/>
  <c r="N81" i="1"/>
  <c r="N80" i="1"/>
  <c r="N79" i="1"/>
  <c r="N78" i="1"/>
  <c r="N77" i="1"/>
  <c r="N76" i="1"/>
  <c r="N75" i="1"/>
  <c r="N74" i="1"/>
  <c r="N73" i="1"/>
  <c r="N72" i="1"/>
  <c r="N71" i="1"/>
  <c r="N70" i="1"/>
  <c r="N69" i="1"/>
  <c r="N68" i="1"/>
  <c r="N67" i="1"/>
  <c r="N66" i="1"/>
  <c r="N65" i="1"/>
  <c r="N64" i="1"/>
  <c r="N63" i="1"/>
  <c r="N62" i="1"/>
  <c r="N61" i="1"/>
  <c r="N60" i="1"/>
  <c r="N59" i="1"/>
  <c r="N58" i="1"/>
  <c r="N57" i="1"/>
  <c r="N56" i="1"/>
  <c r="N55" i="1"/>
  <c r="N54" i="1"/>
  <c r="N53" i="1"/>
  <c r="N52" i="1"/>
  <c r="N51" i="1"/>
  <c r="N50" i="1"/>
  <c r="N49" i="1"/>
  <c r="N48" i="1"/>
  <c r="N47" i="1"/>
  <c r="N46" i="1"/>
  <c r="N45" i="1"/>
  <c r="N44" i="1"/>
  <c r="N43" i="1"/>
  <c r="N42" i="1"/>
  <c r="N41" i="1"/>
  <c r="N40" i="1"/>
  <c r="N39" i="1"/>
  <c r="N38" i="1"/>
  <c r="N37" i="1"/>
  <c r="N36" i="1"/>
  <c r="N35" i="1"/>
  <c r="N34" i="1"/>
  <c r="N33" i="1"/>
  <c r="N32" i="1"/>
  <c r="N31" i="1"/>
  <c r="N30" i="1"/>
  <c r="N29" i="1"/>
  <c r="N28" i="1"/>
  <c r="N27" i="1"/>
  <c r="N26" i="1"/>
  <c r="N25" i="1"/>
  <c r="N24" i="1"/>
  <c r="N23" i="1"/>
  <c r="N22" i="1"/>
  <c r="N21" i="1"/>
  <c r="N20" i="1"/>
  <c r="N19" i="1"/>
  <c r="N18" i="1"/>
  <c r="N17" i="1"/>
  <c r="N16" i="1"/>
  <c r="N15" i="1"/>
  <c r="N14" i="1"/>
  <c r="N13" i="1"/>
  <c r="N12" i="1"/>
  <c r="N11" i="1"/>
  <c r="N10" i="1"/>
  <c r="N9" i="1"/>
  <c r="N8" i="1"/>
  <c r="BS139" i="1"/>
  <c r="T139" i="1"/>
  <c r="DC139" i="1"/>
  <c r="AA139" i="1"/>
  <c r="CM139" i="1"/>
  <c r="K139" i="1"/>
  <c r="AF139" i="1"/>
  <c r="AH139" i="1"/>
  <c r="CP139" i="1"/>
  <c r="DN139" i="1"/>
  <c r="AO139" i="1"/>
  <c r="DT139" i="1"/>
  <c r="Y139" i="1"/>
  <c r="CB139" i="1"/>
  <c r="DP139" i="1"/>
  <c r="DR139" i="1"/>
  <c r="DH139" i="1"/>
  <c r="I139" i="1"/>
  <c r="AT139" i="1"/>
  <c r="AX139" i="1"/>
  <c r="AB139" i="1"/>
  <c r="AV139" i="1"/>
  <c r="BK139" i="1"/>
  <c r="BE139" i="1"/>
  <c r="AP139" i="1"/>
  <c r="AJ139" i="1"/>
  <c r="BJ139" i="1"/>
  <c r="BN139" i="1"/>
  <c r="AR139" i="1"/>
  <c r="BL139" i="1"/>
  <c r="CI139" i="1"/>
  <c r="CS139" i="1"/>
  <c r="V139" i="1"/>
  <c r="R139" i="1"/>
  <c r="BI139" i="1"/>
  <c r="AC139" i="1"/>
  <c r="AU139" i="1"/>
  <c r="CG139" i="1"/>
  <c r="AQ139" i="1"/>
  <c r="BW139" i="1"/>
  <c r="DS139" i="1"/>
  <c r="DM139" i="1"/>
  <c r="AM139" i="1"/>
  <c r="M139" i="1"/>
  <c r="DL139" i="1"/>
  <c r="DE139" i="1"/>
  <c r="U139" i="1"/>
  <c r="BH139" i="1"/>
  <c r="DX139" i="1"/>
  <c r="Z139" i="1"/>
  <c r="BF139" i="1"/>
  <c r="E139" i="1"/>
  <c r="AI139" i="1"/>
  <c r="BD139" i="1"/>
  <c r="BB139" i="1"/>
  <c r="DV139" i="1"/>
  <c r="AE139" i="1"/>
  <c r="CD139" i="1"/>
  <c r="DB139" i="1"/>
  <c r="CT139" i="1"/>
  <c r="BP139" i="1"/>
  <c r="AS139" i="1"/>
  <c r="CE139" i="1"/>
  <c r="BU139" i="1"/>
  <c r="F139" i="1"/>
  <c r="BY139" i="1"/>
  <c r="CU139" i="1"/>
  <c r="CF139" i="1"/>
  <c r="BR139" i="1"/>
  <c r="CK139" i="1"/>
  <c r="BC139" i="1"/>
  <c r="AG139" i="1"/>
  <c r="AK139" i="1"/>
  <c r="G139" i="1"/>
  <c r="CO139" i="1"/>
  <c r="CN139" i="1"/>
  <c r="BZ139" i="1"/>
  <c r="BX139" i="1"/>
  <c r="AW139" i="1"/>
  <c r="DD139" i="1"/>
  <c r="N139" i="1"/>
  <c r="CC139" i="1"/>
  <c r="DO139" i="1"/>
  <c r="CQ139" i="1"/>
  <c r="DU139" i="1"/>
  <c r="CW139" i="1"/>
  <c r="BA139" i="1"/>
  <c r="BM139" i="1"/>
  <c r="AZ139" i="1"/>
  <c r="L139" i="1"/>
  <c r="DG139" i="1"/>
  <c r="DK139" i="1"/>
  <c r="CX139" i="1"/>
  <c r="CJ139" i="1"/>
  <c r="H139" i="1"/>
  <c r="EA139" i="1"/>
  <c r="BO139" i="1"/>
  <c r="P139" i="1"/>
  <c r="DA139" i="1"/>
  <c r="AD139" i="1"/>
  <c r="CV139" i="1"/>
  <c r="O139" i="1"/>
  <c r="DZ139" i="1"/>
  <c r="EB139" i="1"/>
  <c r="DJ139" i="1"/>
  <c r="AN139" i="1"/>
  <c r="AL139" i="1"/>
  <c r="CA139" i="1"/>
  <c r="BG139" i="1"/>
  <c r="AY139" i="1"/>
  <c r="BT139" i="1"/>
  <c r="CZ139" i="1"/>
  <c r="BV139" i="1"/>
  <c r="CR139" i="1"/>
  <c r="DY139" i="1"/>
  <c r="DF139" i="1"/>
  <c r="J139" i="1"/>
  <c r="DI139" i="1"/>
  <c r="CY139" i="1"/>
  <c r="BQ139" i="1"/>
  <c r="X139" i="1"/>
  <c r="DW139" i="1"/>
  <c r="DQ139" i="1"/>
  <c r="CL139" i="1"/>
  <c r="Q139" i="1"/>
  <c r="S139" i="1"/>
  <c r="CH139" i="1"/>
  <c r="W139" i="1"/>
</calcChain>
</file>

<file path=xl/sharedStrings.xml><?xml version="1.0" encoding="utf-8"?>
<sst xmlns="http://schemas.openxmlformats.org/spreadsheetml/2006/main" count="898" uniqueCount="109">
  <si>
    <t>BIT-DEPTH</t>
  </si>
  <si>
    <t>PATTERN</t>
  </si>
  <si>
    <t>LED</t>
  </si>
  <si>
    <t>TRIG IN</t>
  </si>
  <si>
    <t>PAT INVERT</t>
  </si>
  <si>
    <t>INSERT BLK</t>
  </si>
  <si>
    <t>BUFF SWAP</t>
  </si>
  <si>
    <t>TRIG OUT</t>
  </si>
  <si>
    <t>LUT DATA</t>
  </si>
  <si>
    <t>R</t>
  </si>
  <si>
    <t>INTERNAL</t>
  </si>
  <si>
    <t>NO</t>
  </si>
  <si>
    <t>YES</t>
  </si>
  <si>
    <t>NEW</t>
  </si>
  <si>
    <t>R+G</t>
  </si>
  <si>
    <t>B</t>
  </si>
  <si>
    <t>G+B</t>
  </si>
  <si>
    <t>R+B</t>
  </si>
  <si>
    <t>G</t>
  </si>
  <si>
    <t>EXTERNAL POS</t>
  </si>
  <si>
    <t>TRIGGER</t>
  </si>
  <si>
    <t>NONE</t>
  </si>
  <si>
    <t>PREV</t>
  </si>
  <si>
    <t>EXTERNAL NEG</t>
  </si>
  <si>
    <t>CONTINUE</t>
  </si>
  <si>
    <t>R+G+B</t>
  </si>
  <si>
    <t>BIT DEPTH</t>
  </si>
  <si>
    <t>PATTERN NUMBERS</t>
  </si>
  <si>
    <t>G0</t>
  </si>
  <si>
    <t>G1G0</t>
  </si>
  <si>
    <t>G2G1G0</t>
  </si>
  <si>
    <t>G3G2G1G0</t>
  </si>
  <si>
    <t>G5G4G3G2G1</t>
  </si>
  <si>
    <t>G5G4G3G2G1G0</t>
  </si>
  <si>
    <t>G7G6G5G4G3G2G1</t>
  </si>
  <si>
    <t>G7G6G5G4G3G2G1G0</t>
  </si>
  <si>
    <t>G1</t>
  </si>
  <si>
    <t>G3G2</t>
  </si>
  <si>
    <t>G5G4G3</t>
  </si>
  <si>
    <t>G7G6G5G4</t>
  </si>
  <si>
    <t>R3R2R1R0G7</t>
  </si>
  <si>
    <t>R3R2R1R0G7G6</t>
  </si>
  <si>
    <t>R7R6R5R4R3R2R1</t>
  </si>
  <si>
    <t>R7R6R5R4R3R2R1R0</t>
  </si>
  <si>
    <t>G2</t>
  </si>
  <si>
    <t>G5G4</t>
  </si>
  <si>
    <t>R0G7G6</t>
  </si>
  <si>
    <t>R3R2R1R0</t>
  </si>
  <si>
    <t>B1B0R7R6R5</t>
  </si>
  <si>
    <t>B1B0R7R6R5R4</t>
  </si>
  <si>
    <t>B7B6B5B4B3B2B1</t>
  </si>
  <si>
    <t>B7B6B5B4B3B2B1B0</t>
  </si>
  <si>
    <t>G3</t>
  </si>
  <si>
    <t>G7G6</t>
  </si>
  <si>
    <t>R3R2R1</t>
  </si>
  <si>
    <t>R7R6R5R4</t>
  </si>
  <si>
    <t>B7B6B5B4B3</t>
  </si>
  <si>
    <t>B7B6B5B4B3B2</t>
  </si>
  <si>
    <t>G4</t>
  </si>
  <si>
    <t>R1R0</t>
  </si>
  <si>
    <t>R6R5R4</t>
  </si>
  <si>
    <t>B3B2B1B0</t>
  </si>
  <si>
    <t>G5</t>
  </si>
  <si>
    <t>R3R2</t>
  </si>
  <si>
    <t>B1B0R7</t>
  </si>
  <si>
    <t>B7B6B5B4</t>
  </si>
  <si>
    <t>G6</t>
  </si>
  <si>
    <t>R5R4</t>
  </si>
  <si>
    <t>B4B3B2</t>
  </si>
  <si>
    <t>G7</t>
  </si>
  <si>
    <t>R7R6</t>
  </si>
  <si>
    <t>B7B6B5</t>
  </si>
  <si>
    <t>R0</t>
  </si>
  <si>
    <t>B1B0</t>
  </si>
  <si>
    <t>R1</t>
  </si>
  <si>
    <t>B3B2</t>
  </si>
  <si>
    <t>R2</t>
  </si>
  <si>
    <t>B5B4</t>
  </si>
  <si>
    <t>R3</t>
  </si>
  <si>
    <t>B7B6</t>
  </si>
  <si>
    <t>R4</t>
  </si>
  <si>
    <t>R5</t>
  </si>
  <si>
    <t>R6</t>
  </si>
  <si>
    <t>R7</t>
  </si>
  <si>
    <t>B0</t>
  </si>
  <si>
    <t>B1</t>
  </si>
  <si>
    <t>B2</t>
  </si>
  <si>
    <t>B3</t>
  </si>
  <si>
    <t>B4</t>
  </si>
  <si>
    <t>B5</t>
  </si>
  <si>
    <t>B6</t>
  </si>
  <si>
    <t>B7</t>
  </si>
  <si>
    <t>BLACK</t>
  </si>
  <si>
    <t>MAX PATTERNS</t>
  </si>
  <si>
    <t>Tool to generate text string to enter into DEFAULT.SEQPATLUT field of the .INI file</t>
  </si>
  <si>
    <t>N=</t>
  </si>
  <si>
    <t xml:space="preserve">DEFAULT.SEQPATLUT </t>
  </si>
  <si>
    <r>
      <t xml:space="preserve">Debug Helper - Enter the obtained LUT value </t>
    </r>
    <r>
      <rPr>
        <sz val="11"/>
        <color rgb="FFFF0000"/>
        <rFont val="Calibri"/>
        <family val="2"/>
        <scheme val="minor"/>
      </rPr>
      <t>(in HEX without the 0x prefix)</t>
    </r>
    <r>
      <rPr>
        <sz val="11"/>
        <color theme="1"/>
        <rFont val="Calibri"/>
        <family val="2"/>
        <scheme val="minor"/>
      </rPr>
      <t xml:space="preserve"> in column C below to see the attributes breakup in columns E thru L</t>
    </r>
  </si>
  <si>
    <t>1514d</t>
  </si>
  <si>
    <t>Enter desired attributes for each LUT entry in columns E thru L. Enter desired number of LUT entries in cell C138. Copy the values from row 139 to the .INI file.</t>
  </si>
  <si>
    <t>Image LUT entry helper tool.</t>
  </si>
  <si>
    <t>Enter decimal value of image indices in row 5. Paste the values from row 6 to the .INI file.</t>
  </si>
  <si>
    <t>SL No.</t>
  </si>
  <si>
    <t>DEFAULT.SPLASHLUT</t>
  </si>
  <si>
    <t>Image Index in Decimal</t>
  </si>
  <si>
    <t>Please do not modify this sheet. Inserting new rows or columns might result in wrong computed values. Please do not leave any used cells blank, as they could propogate unknown values.</t>
  </si>
  <si>
    <t>This tool provides the ability to control and configure the LightCrafter 4500 Pattern Sequence for use with INI files. These INI files are used with the DLPLCR4500GUI.
--------------------------------------------------------------------------
FEATURES SUPPORTED
--------------------------------------------------------------------------
1.  Selecting parameters for patterns in the SEQPATLUT.
2.  Generating hex values for each pattern in the SEQPATLUT.
3.  Generating hex values for each pattern in the SPLASHLUT.
--------------------------------------------------------------------------
INSTALLATION 
--------------------------------------------------------------------------
This tool is to be installed on a computer running Microsoft Excel.
--------------------------------------------------------------------------
REVISION HISTORY
--------------------------------------------------------------------------
1.0.0
* Initial release
--------------------------------------------------------------------------
Please refer to the Saving Solutions section of the LightCrafter 4500 EVM Users Guide for complete details.
This is available on the LightCrafter 4500 tool page.
--------------------------------------------------------------------------</t>
  </si>
  <si>
    <t>Link to tool page:</t>
  </si>
  <si>
    <t>http://www.ti.com/dlplightcrafter4500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</si>
</sst>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0x&quot;0"/>
  </numFmts>
  <fonts count="10" x14ac:knownFonts="1">
    <font>
      <sz val="11"/>
      <color theme="1"/>
      <name val="Calibri"/>
      <family val="2"/>
      <scheme val="minor"/>
    </font>
    <font>
      <b/>
      <sz val="11"/>
      <color theme="1"/>
      <name val="Calibri"/>
      <family val="2"/>
      <scheme val="minor"/>
    </font>
    <font>
      <b/>
      <sz val="12"/>
      <color theme="1"/>
      <name val="Calibri"/>
      <family val="2"/>
      <scheme val="minor"/>
    </font>
    <font>
      <sz val="11"/>
      <color theme="8" tint="-0.499984740745262"/>
      <name val="Calibri"/>
      <family val="2"/>
      <scheme val="minor"/>
    </font>
    <font>
      <sz val="11"/>
      <color theme="1"/>
      <name val="Courier"/>
      <family val="3"/>
    </font>
    <font>
      <b/>
      <sz val="11"/>
      <color theme="1"/>
      <name val="Courier"/>
      <family val="3"/>
    </font>
    <font>
      <sz val="10"/>
      <name val="Arial"/>
      <family val="2"/>
    </font>
    <font>
      <sz val="11"/>
      <color rgb="FFFF0000"/>
      <name val="Calibri"/>
      <family val="2"/>
      <scheme val="minor"/>
    </font>
    <font>
      <sz val="10"/>
      <color theme="1"/>
      <name val="Arial Unicode MS"/>
      <family val="2"/>
    </font>
    <font>
      <u/>
      <sz val="11"/>
      <color theme="10"/>
      <name val="Calibri"/>
      <family val="2"/>
      <scheme val="minor"/>
    </font>
  </fonts>
  <fills count="5">
    <fill>
      <patternFill patternType="none"/>
    </fill>
    <fill>
      <patternFill patternType="gray125"/>
    </fill>
    <fill>
      <patternFill patternType="solid">
        <fgColor rgb="FF002060"/>
        <bgColor indexed="64"/>
      </patternFill>
    </fill>
    <fill>
      <patternFill patternType="solid">
        <fgColor rgb="FFFF0000"/>
        <bgColor indexed="64"/>
      </patternFill>
    </fill>
    <fill>
      <patternFill patternType="solid">
        <fgColor rgb="FFFFFFFF"/>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right style="thin">
        <color indexed="64"/>
      </right>
      <top/>
      <bottom/>
      <diagonal/>
    </border>
    <border>
      <left style="thin">
        <color indexed="64"/>
      </left>
      <right/>
      <top/>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thin">
        <color indexed="64"/>
      </bottom>
      <diagonal/>
    </border>
  </borders>
  <cellStyleXfs count="4">
    <xf numFmtId="0" fontId="0" fillId="0" borderId="0"/>
    <xf numFmtId="0" fontId="6" fillId="0" borderId="0"/>
    <xf numFmtId="0" fontId="6" fillId="0" borderId="0"/>
    <xf numFmtId="0" fontId="9" fillId="0" borderId="0" applyNumberFormat="0" applyFill="0" applyBorder="0" applyAlignment="0" applyProtection="0"/>
  </cellStyleXfs>
  <cellXfs count="72">
    <xf numFmtId="0" fontId="0" fillId="0" borderId="0" xfId="0"/>
    <xf numFmtId="0" fontId="0" fillId="0" borderId="0"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0" xfId="0" applyFill="1" applyBorder="1" applyAlignment="1">
      <alignment horizontal="center"/>
    </xf>
    <xf numFmtId="0" fontId="0" fillId="0" borderId="0" xfId="0" applyAlignment="1">
      <alignment horizontal="center"/>
    </xf>
    <xf numFmtId="0" fontId="0" fillId="0" borderId="0" xfId="0" applyBorder="1"/>
    <xf numFmtId="0" fontId="4" fillId="0" borderId="0" xfId="0" applyFont="1" applyBorder="1"/>
    <xf numFmtId="0" fontId="5" fillId="0" borderId="8" xfId="0" applyFont="1" applyBorder="1" applyAlignment="1">
      <alignment horizontal="center"/>
    </xf>
    <xf numFmtId="0" fontId="5" fillId="0" borderId="9" xfId="0" applyFont="1" applyBorder="1" applyAlignment="1">
      <alignment horizontal="center"/>
    </xf>
    <xf numFmtId="0" fontId="5" fillId="0" borderId="6" xfId="0" applyFont="1" applyBorder="1" applyAlignment="1">
      <alignment horizontal="center"/>
    </xf>
    <xf numFmtId="0" fontId="5" fillId="0" borderId="7" xfId="0" applyFont="1" applyBorder="1" applyAlignment="1">
      <alignment horizontal="center"/>
    </xf>
    <xf numFmtId="0" fontId="5" fillId="0" borderId="11" xfId="0" applyFont="1" applyBorder="1" applyAlignment="1">
      <alignment horizontal="center"/>
    </xf>
    <xf numFmtId="0" fontId="5" fillId="0" borderId="10" xfId="0" applyFont="1" applyBorder="1" applyAlignment="1">
      <alignment horizontal="center"/>
    </xf>
    <xf numFmtId="0" fontId="5" fillId="0" borderId="12" xfId="0" applyFont="1" applyBorder="1" applyAlignment="1">
      <alignment horizontal="center"/>
    </xf>
    <xf numFmtId="0" fontId="5" fillId="0" borderId="13" xfId="0" applyFont="1" applyBorder="1" applyAlignment="1">
      <alignment horizontal="center"/>
    </xf>
    <xf numFmtId="0" fontId="5" fillId="0" borderId="14" xfId="0" applyFont="1" applyBorder="1" applyAlignment="1">
      <alignment horizontal="center"/>
    </xf>
    <xf numFmtId="0" fontId="5" fillId="0" borderId="15" xfId="0" applyFont="1" applyBorder="1" applyAlignment="1">
      <alignment horizontal="center"/>
    </xf>
    <xf numFmtId="0" fontId="0" fillId="0" borderId="16" xfId="0" applyBorder="1"/>
    <xf numFmtId="0" fontId="5" fillId="0" borderId="17" xfId="0" applyFont="1" applyBorder="1" applyAlignment="1">
      <alignment horizontal="center"/>
    </xf>
    <xf numFmtId="0" fontId="5" fillId="0" borderId="3" xfId="0" applyFont="1" applyBorder="1" applyAlignment="1">
      <alignment horizontal="center"/>
    </xf>
    <xf numFmtId="0" fontId="5" fillId="0" borderId="0" xfId="0" applyFont="1" applyBorder="1" applyAlignment="1">
      <alignment horizontal="center"/>
    </xf>
    <xf numFmtId="0" fontId="5" fillId="0" borderId="18" xfId="0" applyFont="1" applyBorder="1" applyAlignment="1">
      <alignment horizontal="center"/>
    </xf>
    <xf numFmtId="0" fontId="5" fillId="0" borderId="16" xfId="0" applyFont="1" applyBorder="1" applyAlignment="1">
      <alignment horizontal="center"/>
    </xf>
    <xf numFmtId="0" fontId="5" fillId="0" borderId="19" xfId="0" applyFont="1" applyBorder="1" applyAlignment="1">
      <alignment horizontal="center"/>
    </xf>
    <xf numFmtId="0" fontId="5" fillId="0" borderId="20" xfId="0" applyFont="1" applyBorder="1" applyAlignment="1">
      <alignment horizontal="center"/>
    </xf>
    <xf numFmtId="0" fontId="4" fillId="0" borderId="16" xfId="0" applyFont="1" applyBorder="1" applyAlignment="1">
      <alignment horizontal="center"/>
    </xf>
    <xf numFmtId="0" fontId="4" fillId="0" borderId="21" xfId="0" applyFont="1" applyBorder="1" applyAlignment="1">
      <alignment horizontal="center"/>
    </xf>
    <xf numFmtId="0" fontId="4" fillId="0" borderId="0" xfId="0" applyFont="1" applyBorder="1" applyAlignment="1">
      <alignment horizontal="center"/>
    </xf>
    <xf numFmtId="0" fontId="5" fillId="0" borderId="23" xfId="0" applyFont="1" applyFill="1" applyBorder="1" applyAlignment="1">
      <alignment horizontal="center"/>
    </xf>
    <xf numFmtId="0" fontId="1" fillId="0" borderId="22" xfId="0" applyFont="1" applyBorder="1" applyAlignment="1">
      <alignment horizontal="center"/>
    </xf>
    <xf numFmtId="0" fontId="1" fillId="0" borderId="0" xfId="0" applyFont="1" applyBorder="1" applyAlignment="1">
      <alignment vertical="center" textRotation="255"/>
    </xf>
    <xf numFmtId="0" fontId="5" fillId="0" borderId="0" xfId="0" applyFont="1" applyFill="1" applyBorder="1" applyAlignment="1">
      <alignment horizontal="center"/>
    </xf>
    <xf numFmtId="0" fontId="0" fillId="0" borderId="0" xfId="0" applyProtection="1">
      <protection locked="0"/>
    </xf>
    <xf numFmtId="0" fontId="7" fillId="0" borderId="0" xfId="0" applyFont="1" applyProtection="1">
      <protection locked="0"/>
    </xf>
    <xf numFmtId="0" fontId="0" fillId="2" borderId="0" xfId="0" applyFill="1" applyAlignment="1" applyProtection="1">
      <alignment horizontal="center"/>
      <protection locked="0"/>
    </xf>
    <xf numFmtId="0" fontId="0" fillId="2" borderId="1" xfId="0" applyFill="1" applyBorder="1" applyProtection="1">
      <protection locked="0"/>
    </xf>
    <xf numFmtId="0" fontId="2" fillId="0" borderId="1" xfId="0" applyFont="1" applyBorder="1" applyAlignment="1" applyProtection="1">
      <alignment horizontal="center"/>
      <protection locked="0"/>
    </xf>
    <xf numFmtId="0" fontId="2" fillId="0" borderId="2" xfId="0" applyFont="1" applyBorder="1" applyAlignment="1" applyProtection="1">
      <alignment horizontal="center"/>
      <protection locked="0"/>
    </xf>
    <xf numFmtId="0" fontId="0" fillId="2" borderId="0" xfId="0" applyFill="1" applyProtection="1">
      <protection locked="0"/>
    </xf>
    <xf numFmtId="0" fontId="0" fillId="2" borderId="3" xfId="0" applyFill="1" applyBorder="1" applyAlignment="1" applyProtection="1">
      <alignment horizontal="center"/>
      <protection locked="0"/>
    </xf>
    <xf numFmtId="0" fontId="0" fillId="4" borderId="1" xfId="0" applyFill="1" applyBorder="1" applyAlignment="1" applyProtection="1">
      <alignment horizontal="center"/>
      <protection locked="0"/>
    </xf>
    <xf numFmtId="0" fontId="0" fillId="0" borderId="0" xfId="0" applyFill="1" applyBorder="1" applyAlignment="1" applyProtection="1">
      <alignment horizontal="center"/>
      <protection locked="0"/>
    </xf>
    <xf numFmtId="0" fontId="8" fillId="0" borderId="0" xfId="0" applyFont="1" applyAlignment="1" applyProtection="1">
      <alignment vertical="center"/>
      <protection locked="0"/>
    </xf>
    <xf numFmtId="0" fontId="0" fillId="0" borderId="0" xfId="0" applyProtection="1">
      <protection locked="0" hidden="1"/>
    </xf>
    <xf numFmtId="0" fontId="0" fillId="4" borderId="1" xfId="0" applyFill="1" applyBorder="1" applyAlignment="1" applyProtection="1">
      <alignment horizontal="center"/>
      <protection locked="0" hidden="1"/>
    </xf>
    <xf numFmtId="1" fontId="0" fillId="0" borderId="0" xfId="0" applyNumberFormat="1" applyProtection="1">
      <protection locked="0" hidden="1"/>
    </xf>
    <xf numFmtId="164" fontId="3" fillId="0" borderId="4" xfId="0" applyNumberFormat="1" applyFont="1" applyBorder="1" applyAlignment="1" applyProtection="1">
      <alignment horizontal="center"/>
      <protection hidden="1"/>
    </xf>
    <xf numFmtId="0" fontId="8" fillId="0" borderId="0" xfId="0" applyFont="1" applyAlignment="1" applyProtection="1">
      <alignment vertical="center"/>
      <protection hidden="1"/>
    </xf>
    <xf numFmtId="0" fontId="0" fillId="0" borderId="0" xfId="0" applyProtection="1">
      <protection hidden="1"/>
    </xf>
    <xf numFmtId="0" fontId="0" fillId="4" borderId="1" xfId="0" applyFill="1" applyBorder="1" applyAlignment="1" applyProtection="1">
      <alignment horizontal="center"/>
      <protection hidden="1"/>
    </xf>
    <xf numFmtId="0" fontId="0" fillId="0" borderId="0" xfId="0" applyAlignment="1" applyProtection="1">
      <alignment horizontal="center"/>
      <protection hidden="1"/>
    </xf>
    <xf numFmtId="0" fontId="0" fillId="0" borderId="1" xfId="0" applyBorder="1" applyAlignment="1" applyProtection="1">
      <alignment horizontal="center"/>
    </xf>
    <xf numFmtId="0" fontId="2" fillId="0" borderId="24" xfId="0" applyFont="1" applyBorder="1" applyAlignment="1" applyProtection="1">
      <alignment horizontal="center"/>
      <protection locked="0"/>
    </xf>
    <xf numFmtId="0" fontId="0" fillId="0" borderId="1" xfId="0" applyBorder="1"/>
    <xf numFmtId="0" fontId="0" fillId="0" borderId="1" xfId="0" applyBorder="1" applyAlignment="1" applyProtection="1">
      <alignment horizontal="center"/>
      <protection hidden="1"/>
    </xf>
    <xf numFmtId="0" fontId="0" fillId="0" borderId="1" xfId="0" applyBorder="1" applyProtection="1">
      <protection locked="0"/>
    </xf>
    <xf numFmtId="0" fontId="0" fillId="0" borderId="0" xfId="0" applyAlignment="1"/>
    <xf numFmtId="0" fontId="0" fillId="0" borderId="0" xfId="0" applyAlignment="1">
      <alignment vertical="top" wrapText="1"/>
    </xf>
    <xf numFmtId="0" fontId="0" fillId="0" borderId="0" xfId="0" applyAlignment="1">
      <alignment horizontal="left" vertical="top" wrapText="1"/>
    </xf>
    <xf numFmtId="0" fontId="0" fillId="2" borderId="1" xfId="0" applyFill="1" applyBorder="1" applyAlignment="1" applyProtection="1">
      <alignment horizontal="center"/>
      <protection locked="0"/>
    </xf>
    <xf numFmtId="0" fontId="0" fillId="3" borderId="1" xfId="0" applyFill="1" applyBorder="1" applyAlignment="1" applyProtection="1">
      <alignment horizontal="center"/>
      <protection locked="0"/>
    </xf>
    <xf numFmtId="0" fontId="0" fillId="2" borderId="0" xfId="0" applyFill="1" applyAlignment="1" applyProtection="1">
      <alignment horizontal="center"/>
      <protection locked="0"/>
    </xf>
    <xf numFmtId="0" fontId="1" fillId="0" borderId="5" xfId="0" applyFont="1" applyBorder="1" applyAlignment="1">
      <alignment horizontal="center"/>
    </xf>
    <xf numFmtId="0" fontId="1" fillId="0" borderId="6" xfId="0" applyFont="1" applyBorder="1" applyAlignment="1">
      <alignment horizontal="center"/>
    </xf>
    <xf numFmtId="0" fontId="1" fillId="0" borderId="7" xfId="0" applyFont="1" applyBorder="1" applyAlignment="1">
      <alignment horizontal="center"/>
    </xf>
    <xf numFmtId="0" fontId="1" fillId="0" borderId="10" xfId="0" applyFont="1" applyBorder="1" applyAlignment="1">
      <alignment horizontal="center" vertical="center" textRotation="255"/>
    </xf>
    <xf numFmtId="0" fontId="1" fillId="0" borderId="3" xfId="0" applyFont="1" applyBorder="1" applyAlignment="1">
      <alignment horizontal="center" vertical="center" textRotation="255"/>
    </xf>
    <xf numFmtId="0" fontId="1" fillId="0" borderId="22" xfId="0" applyFont="1" applyBorder="1" applyAlignment="1">
      <alignment horizontal="center" vertical="center" textRotation="255"/>
    </xf>
    <xf numFmtId="0" fontId="0" fillId="0" borderId="0" xfId="0" applyAlignment="1">
      <alignment horizontal="center" vertical="top" wrapText="1"/>
    </xf>
    <xf numFmtId="0" fontId="9" fillId="0" borderId="0" xfId="3" applyAlignment="1">
      <alignment horizontal="center" vertical="top" wrapText="1"/>
    </xf>
  </cellXfs>
  <cellStyles count="4">
    <cellStyle name="Hyperlink" xfId="3" builtinId="8"/>
    <cellStyle name="Normal" xfId="0" builtinId="0"/>
    <cellStyle name="Normal 2" xfId="1"/>
    <cellStyle name="Normal 3" xfId="2"/>
  </cellStyles>
  <dxfs count="91">
    <dxf>
      <fill>
        <patternFill>
          <bgColor rgb="FFFF0000"/>
        </patternFill>
      </fill>
    </dxf>
    <dxf>
      <fill>
        <patternFill>
          <bgColor rgb="FF00FF00"/>
        </patternFill>
      </fill>
    </dxf>
    <dxf>
      <fill>
        <patternFill>
          <bgColor rgb="FF0000FF"/>
        </patternFill>
      </fill>
    </dxf>
    <dxf>
      <fill>
        <patternFill>
          <bgColor rgb="FFFFFF00"/>
        </patternFill>
      </fill>
    </dxf>
    <dxf>
      <fill>
        <patternFill>
          <bgColor rgb="FFFF00FF"/>
        </patternFill>
      </fill>
    </dxf>
    <dxf>
      <fill>
        <patternFill>
          <bgColor rgb="FF00FFFF"/>
        </patternFill>
      </fill>
    </dxf>
    <dxf>
      <fill>
        <patternFill>
          <bgColor rgb="FFFFFFFF"/>
        </patternFill>
      </fill>
    </dxf>
    <dxf>
      <fill>
        <patternFill>
          <bgColor rgb="FFFF0000"/>
        </patternFill>
      </fill>
    </dxf>
    <dxf>
      <fill>
        <patternFill>
          <bgColor rgb="FF00FF00"/>
        </patternFill>
      </fill>
    </dxf>
    <dxf>
      <fill>
        <patternFill>
          <bgColor rgb="FF0000FF"/>
        </patternFill>
      </fill>
    </dxf>
    <dxf>
      <fill>
        <patternFill>
          <bgColor rgb="FFFFFF00"/>
        </patternFill>
      </fill>
    </dxf>
    <dxf>
      <fill>
        <patternFill>
          <bgColor rgb="FFFF00FF"/>
        </patternFill>
      </fill>
    </dxf>
    <dxf>
      <fill>
        <patternFill>
          <bgColor rgb="FF00FFFF"/>
        </patternFill>
      </fill>
    </dxf>
    <dxf>
      <fill>
        <patternFill>
          <bgColor rgb="FFFFFFFF"/>
        </patternFill>
      </fill>
    </dxf>
    <dxf>
      <fill>
        <patternFill>
          <bgColor rgb="FFFF0000"/>
        </patternFill>
      </fill>
    </dxf>
    <dxf>
      <fill>
        <patternFill>
          <bgColor rgb="FF00FF00"/>
        </patternFill>
      </fill>
    </dxf>
    <dxf>
      <fill>
        <patternFill>
          <bgColor rgb="FF0000FF"/>
        </patternFill>
      </fill>
    </dxf>
    <dxf>
      <fill>
        <patternFill>
          <bgColor rgb="FFFFFF00"/>
        </patternFill>
      </fill>
    </dxf>
    <dxf>
      <fill>
        <patternFill>
          <bgColor rgb="FFFF00FF"/>
        </patternFill>
      </fill>
    </dxf>
    <dxf>
      <fill>
        <patternFill>
          <bgColor rgb="FF00FFFF"/>
        </patternFill>
      </fill>
    </dxf>
    <dxf>
      <fill>
        <patternFill>
          <bgColor rgb="FFFFFFFF"/>
        </patternFill>
      </fill>
    </dxf>
    <dxf>
      <fill>
        <patternFill>
          <bgColor rgb="FFFF0000"/>
        </patternFill>
      </fill>
    </dxf>
    <dxf>
      <fill>
        <patternFill>
          <bgColor rgb="FF00FF00"/>
        </patternFill>
      </fill>
    </dxf>
    <dxf>
      <fill>
        <patternFill>
          <bgColor rgb="FF0000FF"/>
        </patternFill>
      </fill>
    </dxf>
    <dxf>
      <fill>
        <patternFill>
          <bgColor rgb="FFFFFF00"/>
        </patternFill>
      </fill>
    </dxf>
    <dxf>
      <fill>
        <patternFill>
          <bgColor rgb="FFFF00FF"/>
        </patternFill>
      </fill>
    </dxf>
    <dxf>
      <fill>
        <patternFill>
          <bgColor rgb="FF00FFFF"/>
        </patternFill>
      </fill>
    </dxf>
    <dxf>
      <fill>
        <patternFill>
          <bgColor rgb="FFFFFFFF"/>
        </patternFill>
      </fill>
    </dxf>
    <dxf>
      <fill>
        <patternFill>
          <bgColor rgb="FFFF0000"/>
        </patternFill>
      </fill>
    </dxf>
    <dxf>
      <fill>
        <patternFill>
          <bgColor rgb="FF00FF00"/>
        </patternFill>
      </fill>
    </dxf>
    <dxf>
      <fill>
        <patternFill>
          <bgColor rgb="FF0000FF"/>
        </patternFill>
      </fill>
    </dxf>
    <dxf>
      <fill>
        <patternFill>
          <bgColor rgb="FFFFFF00"/>
        </patternFill>
      </fill>
    </dxf>
    <dxf>
      <fill>
        <patternFill>
          <bgColor rgb="FFFF00FF"/>
        </patternFill>
      </fill>
    </dxf>
    <dxf>
      <fill>
        <patternFill>
          <bgColor rgb="FF00FFFF"/>
        </patternFill>
      </fill>
    </dxf>
    <dxf>
      <fill>
        <patternFill>
          <bgColor rgb="FFFFFFFF"/>
        </patternFill>
      </fill>
    </dxf>
    <dxf>
      <fill>
        <patternFill>
          <bgColor rgb="FFFF0000"/>
        </patternFill>
      </fill>
    </dxf>
    <dxf>
      <fill>
        <patternFill>
          <bgColor rgb="FF00FF00"/>
        </patternFill>
      </fill>
    </dxf>
    <dxf>
      <fill>
        <patternFill>
          <bgColor rgb="FF0000FF"/>
        </patternFill>
      </fill>
    </dxf>
    <dxf>
      <fill>
        <patternFill>
          <bgColor rgb="FFFFFF00"/>
        </patternFill>
      </fill>
    </dxf>
    <dxf>
      <fill>
        <patternFill>
          <bgColor rgb="FFFF00FF"/>
        </patternFill>
      </fill>
    </dxf>
    <dxf>
      <fill>
        <patternFill>
          <bgColor rgb="FF00FFFF"/>
        </patternFill>
      </fill>
    </dxf>
    <dxf>
      <fill>
        <patternFill>
          <bgColor rgb="FFFFFFFF"/>
        </patternFill>
      </fill>
    </dxf>
    <dxf>
      <fill>
        <patternFill>
          <bgColor rgb="FFFF0000"/>
        </patternFill>
      </fill>
    </dxf>
    <dxf>
      <fill>
        <patternFill>
          <bgColor rgb="FF00FF00"/>
        </patternFill>
      </fill>
    </dxf>
    <dxf>
      <fill>
        <patternFill>
          <bgColor rgb="FF0000FF"/>
        </patternFill>
      </fill>
    </dxf>
    <dxf>
      <fill>
        <patternFill>
          <bgColor rgb="FFFFFF00"/>
        </patternFill>
      </fill>
    </dxf>
    <dxf>
      <fill>
        <patternFill>
          <bgColor rgb="FFFF00FF"/>
        </patternFill>
      </fill>
    </dxf>
    <dxf>
      <fill>
        <patternFill>
          <bgColor rgb="FF00FFFF"/>
        </patternFill>
      </fill>
    </dxf>
    <dxf>
      <fill>
        <patternFill>
          <bgColor rgb="FFFFFFFF"/>
        </patternFill>
      </fill>
    </dxf>
    <dxf>
      <fill>
        <patternFill>
          <bgColor rgb="FFFF0000"/>
        </patternFill>
      </fill>
    </dxf>
    <dxf>
      <fill>
        <patternFill>
          <bgColor rgb="FF00FF00"/>
        </patternFill>
      </fill>
    </dxf>
    <dxf>
      <fill>
        <patternFill>
          <bgColor rgb="FF0000FF"/>
        </patternFill>
      </fill>
    </dxf>
    <dxf>
      <fill>
        <patternFill>
          <bgColor rgb="FFFFFF00"/>
        </patternFill>
      </fill>
    </dxf>
    <dxf>
      <fill>
        <patternFill>
          <bgColor rgb="FFFF00FF"/>
        </patternFill>
      </fill>
    </dxf>
    <dxf>
      <fill>
        <patternFill>
          <bgColor rgb="FF00FFFF"/>
        </patternFill>
      </fill>
    </dxf>
    <dxf>
      <fill>
        <patternFill>
          <bgColor rgb="FFFFFFFF"/>
        </patternFill>
      </fill>
    </dxf>
    <dxf>
      <fill>
        <patternFill>
          <bgColor rgb="FFFF0000"/>
        </patternFill>
      </fill>
    </dxf>
    <dxf>
      <fill>
        <patternFill>
          <bgColor rgb="FF00FF00"/>
        </patternFill>
      </fill>
    </dxf>
    <dxf>
      <fill>
        <patternFill>
          <bgColor rgb="FF0000FF"/>
        </patternFill>
      </fill>
    </dxf>
    <dxf>
      <fill>
        <patternFill>
          <bgColor rgb="FFFFFF00"/>
        </patternFill>
      </fill>
    </dxf>
    <dxf>
      <fill>
        <patternFill>
          <bgColor rgb="FFFF00FF"/>
        </patternFill>
      </fill>
    </dxf>
    <dxf>
      <fill>
        <patternFill>
          <bgColor rgb="FF00FFFF"/>
        </patternFill>
      </fill>
    </dxf>
    <dxf>
      <fill>
        <patternFill>
          <bgColor rgb="FFFFFFFF"/>
        </patternFill>
      </fill>
    </dxf>
    <dxf>
      <fill>
        <patternFill>
          <bgColor rgb="FFFF0000"/>
        </patternFill>
      </fill>
    </dxf>
    <dxf>
      <fill>
        <patternFill>
          <bgColor rgb="FF00FF00"/>
        </patternFill>
      </fill>
    </dxf>
    <dxf>
      <fill>
        <patternFill>
          <bgColor rgb="FF0000FF"/>
        </patternFill>
      </fill>
    </dxf>
    <dxf>
      <fill>
        <patternFill>
          <bgColor rgb="FFFFFF00"/>
        </patternFill>
      </fill>
    </dxf>
    <dxf>
      <fill>
        <patternFill>
          <bgColor rgb="FFFF00FF"/>
        </patternFill>
      </fill>
    </dxf>
    <dxf>
      <fill>
        <patternFill>
          <bgColor rgb="FF00FFFF"/>
        </patternFill>
      </fill>
    </dxf>
    <dxf>
      <fill>
        <patternFill>
          <bgColor rgb="FFFFFFFF"/>
        </patternFill>
      </fill>
    </dxf>
    <dxf>
      <fill>
        <patternFill>
          <bgColor rgb="FFFF0000"/>
        </patternFill>
      </fill>
    </dxf>
    <dxf>
      <fill>
        <patternFill>
          <bgColor rgb="FF00FF00"/>
        </patternFill>
      </fill>
    </dxf>
    <dxf>
      <fill>
        <patternFill>
          <bgColor rgb="FF0000FF"/>
        </patternFill>
      </fill>
    </dxf>
    <dxf>
      <fill>
        <patternFill>
          <bgColor rgb="FFFFFF00"/>
        </patternFill>
      </fill>
    </dxf>
    <dxf>
      <fill>
        <patternFill>
          <bgColor rgb="FFFF00FF"/>
        </patternFill>
      </fill>
    </dxf>
    <dxf>
      <fill>
        <patternFill>
          <bgColor rgb="FF00FFFF"/>
        </patternFill>
      </fill>
    </dxf>
    <dxf>
      <fill>
        <patternFill>
          <bgColor rgb="FFFFFFFF"/>
        </patternFill>
      </fill>
    </dxf>
    <dxf>
      <fill>
        <patternFill>
          <bgColor rgb="FFFF0000"/>
        </patternFill>
      </fill>
    </dxf>
    <dxf>
      <fill>
        <patternFill>
          <bgColor rgb="FF00FF00"/>
        </patternFill>
      </fill>
    </dxf>
    <dxf>
      <fill>
        <patternFill>
          <bgColor rgb="FF0000FF"/>
        </patternFill>
      </fill>
    </dxf>
    <dxf>
      <fill>
        <patternFill>
          <bgColor rgb="FFFFFF00"/>
        </patternFill>
      </fill>
    </dxf>
    <dxf>
      <fill>
        <patternFill>
          <bgColor rgb="FFFF00FF"/>
        </patternFill>
      </fill>
    </dxf>
    <dxf>
      <fill>
        <patternFill>
          <bgColor rgb="FF00FFFF"/>
        </patternFill>
      </fill>
    </dxf>
    <dxf>
      <fill>
        <patternFill>
          <bgColor rgb="FFFFFFFF"/>
        </patternFill>
      </fill>
    </dxf>
    <dxf>
      <fill>
        <patternFill>
          <bgColor rgb="FFFF0000"/>
        </patternFill>
      </fill>
    </dxf>
    <dxf>
      <fill>
        <patternFill>
          <bgColor rgb="FF00FF00"/>
        </patternFill>
      </fill>
    </dxf>
    <dxf>
      <fill>
        <patternFill>
          <bgColor rgb="FF0000FF"/>
        </patternFill>
      </fill>
    </dxf>
    <dxf>
      <fill>
        <patternFill>
          <bgColor rgb="FFFFFF00"/>
        </patternFill>
      </fill>
    </dxf>
    <dxf>
      <fill>
        <patternFill>
          <bgColor rgb="FFFF00FF"/>
        </patternFill>
      </fill>
    </dxf>
    <dxf>
      <fill>
        <patternFill>
          <bgColor rgb="FF00FFFF"/>
        </patternFill>
      </fill>
    </dxf>
    <dxf>
      <fill>
        <patternFill>
          <bgColor rgb="FFFFFF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ti.com/dlplightcrafter450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72"/>
  <sheetViews>
    <sheetView tabSelected="1" workbookViewId="0">
      <selection activeCell="O22" sqref="O22"/>
    </sheetView>
  </sheetViews>
  <sheetFormatPr defaultRowHeight="14.4" x14ac:dyDescent="0.3"/>
  <cols>
    <col min="1" max="7" width="8.88671875" style="59"/>
    <col min="8" max="16384" width="8.88671875" style="58"/>
  </cols>
  <sheetData>
    <row r="1" spans="1:11" ht="14.4" customHeight="1" x14ac:dyDescent="0.3">
      <c r="A1" s="60" t="s">
        <v>106</v>
      </c>
      <c r="B1" s="60"/>
      <c r="C1" s="60"/>
      <c r="D1" s="60"/>
      <c r="E1" s="60"/>
      <c r="F1" s="60"/>
      <c r="H1" s="59"/>
      <c r="I1" s="59"/>
      <c r="J1" s="59"/>
      <c r="K1" s="59"/>
    </row>
    <row r="2" spans="1:11" x14ac:dyDescent="0.3">
      <c r="A2" s="60"/>
      <c r="B2" s="60"/>
      <c r="C2" s="60"/>
      <c r="D2" s="60"/>
      <c r="E2" s="60"/>
      <c r="F2" s="60"/>
      <c r="H2" s="59"/>
      <c r="I2" s="59"/>
      <c r="J2" s="59"/>
      <c r="K2" s="59"/>
    </row>
    <row r="3" spans="1:11" x14ac:dyDescent="0.3">
      <c r="A3" s="60"/>
      <c r="B3" s="60"/>
      <c r="C3" s="60"/>
      <c r="D3" s="60"/>
      <c r="E3" s="60"/>
      <c r="F3" s="60"/>
      <c r="H3" s="59"/>
      <c r="I3" s="59"/>
      <c r="J3" s="59"/>
      <c r="K3" s="59"/>
    </row>
    <row r="4" spans="1:11" x14ac:dyDescent="0.3">
      <c r="A4" s="60"/>
      <c r="B4" s="60"/>
      <c r="C4" s="60"/>
      <c r="D4" s="60"/>
      <c r="E4" s="60"/>
      <c r="F4" s="60"/>
      <c r="H4" s="59"/>
      <c r="I4" s="59"/>
      <c r="J4" s="59"/>
      <c r="K4" s="59"/>
    </row>
    <row r="5" spans="1:11" x14ac:dyDescent="0.3">
      <c r="A5" s="60"/>
      <c r="B5" s="60"/>
      <c r="C5" s="60"/>
      <c r="D5" s="60"/>
      <c r="E5" s="60"/>
      <c r="F5" s="60"/>
      <c r="H5" s="59"/>
      <c r="I5" s="59"/>
      <c r="J5" s="59"/>
      <c r="K5" s="59"/>
    </row>
    <row r="6" spans="1:11" x14ac:dyDescent="0.3">
      <c r="A6" s="60"/>
      <c r="B6" s="60"/>
      <c r="C6" s="60"/>
      <c r="D6" s="60"/>
      <c r="E6" s="60"/>
      <c r="F6" s="60"/>
      <c r="H6" s="59"/>
      <c r="I6" s="59"/>
      <c r="J6" s="59"/>
      <c r="K6" s="59"/>
    </row>
    <row r="7" spans="1:11" x14ac:dyDescent="0.3">
      <c r="A7" s="60"/>
      <c r="B7" s="60"/>
      <c r="C7" s="60"/>
      <c r="D7" s="60"/>
      <c r="E7" s="60"/>
      <c r="F7" s="60"/>
      <c r="H7" s="59"/>
      <c r="I7" s="59"/>
      <c r="J7" s="59"/>
      <c r="K7" s="59"/>
    </row>
    <row r="8" spans="1:11" x14ac:dyDescent="0.3">
      <c r="A8" s="60"/>
      <c r="B8" s="60"/>
      <c r="C8" s="60"/>
      <c r="D8" s="60"/>
      <c r="E8" s="60"/>
      <c r="F8" s="60"/>
      <c r="H8" s="59"/>
      <c r="I8" s="59"/>
      <c r="J8" s="59"/>
      <c r="K8" s="59"/>
    </row>
    <row r="9" spans="1:11" x14ac:dyDescent="0.3">
      <c r="A9" s="60"/>
      <c r="B9" s="60"/>
      <c r="C9" s="60"/>
      <c r="D9" s="60"/>
      <c r="E9" s="60"/>
      <c r="F9" s="60"/>
      <c r="H9" s="59"/>
      <c r="I9" s="59"/>
      <c r="J9" s="59"/>
      <c r="K9" s="59"/>
    </row>
    <row r="10" spans="1:11" x14ac:dyDescent="0.3">
      <c r="A10" s="60"/>
      <c r="B10" s="60"/>
      <c r="C10" s="60"/>
      <c r="D10" s="60"/>
      <c r="E10" s="60"/>
      <c r="F10" s="60"/>
      <c r="H10" s="59"/>
      <c r="I10" s="59"/>
      <c r="J10" s="59"/>
      <c r="K10" s="59"/>
    </row>
    <row r="11" spans="1:11" x14ac:dyDescent="0.3">
      <c r="A11" s="60"/>
      <c r="B11" s="60"/>
      <c r="C11" s="60"/>
      <c r="D11" s="60"/>
      <c r="E11" s="60"/>
      <c r="F11" s="60"/>
      <c r="H11" s="59"/>
      <c r="I11" s="59"/>
      <c r="J11" s="59"/>
      <c r="K11" s="59"/>
    </row>
    <row r="12" spans="1:11" x14ac:dyDescent="0.3">
      <c r="A12" s="60"/>
      <c r="B12" s="60"/>
      <c r="C12" s="60"/>
      <c r="D12" s="60"/>
      <c r="E12" s="60"/>
      <c r="F12" s="60"/>
      <c r="H12" s="59"/>
      <c r="I12" s="59"/>
      <c r="J12" s="59"/>
      <c r="K12" s="59"/>
    </row>
    <row r="13" spans="1:11" x14ac:dyDescent="0.3">
      <c r="A13" s="60"/>
      <c r="B13" s="60"/>
      <c r="C13" s="60"/>
      <c r="D13" s="60"/>
      <c r="E13" s="60"/>
      <c r="F13" s="60"/>
      <c r="H13" s="59"/>
      <c r="I13" s="59"/>
      <c r="J13" s="59"/>
      <c r="K13" s="59"/>
    </row>
    <row r="14" spans="1:11" x14ac:dyDescent="0.3">
      <c r="A14" s="60"/>
      <c r="B14" s="60"/>
      <c r="C14" s="60"/>
      <c r="D14" s="60"/>
      <c r="E14" s="60"/>
      <c r="F14" s="60"/>
      <c r="H14" s="59"/>
      <c r="I14" s="59"/>
      <c r="J14" s="59"/>
      <c r="K14" s="59"/>
    </row>
    <row r="15" spans="1:11" x14ac:dyDescent="0.3">
      <c r="A15" s="60"/>
      <c r="B15" s="60"/>
      <c r="C15" s="60"/>
      <c r="D15" s="60"/>
      <c r="E15" s="60"/>
      <c r="F15" s="60"/>
      <c r="H15" s="59"/>
      <c r="I15" s="59"/>
      <c r="J15" s="59"/>
      <c r="K15" s="59"/>
    </row>
    <row r="16" spans="1:11" x14ac:dyDescent="0.3">
      <c r="A16" s="60"/>
      <c r="B16" s="60"/>
      <c r="C16" s="60"/>
      <c r="D16" s="60"/>
      <c r="E16" s="60"/>
      <c r="F16" s="60"/>
      <c r="H16" s="59"/>
      <c r="I16" s="59"/>
      <c r="J16" s="59"/>
      <c r="K16" s="59"/>
    </row>
    <row r="17" spans="1:11" x14ac:dyDescent="0.3">
      <c r="A17" s="60"/>
      <c r="B17" s="60"/>
      <c r="C17" s="60"/>
      <c r="D17" s="60"/>
      <c r="E17" s="60"/>
      <c r="F17" s="60"/>
      <c r="H17" s="59"/>
      <c r="I17" s="59"/>
      <c r="J17" s="59"/>
      <c r="K17" s="59"/>
    </row>
    <row r="18" spans="1:11" x14ac:dyDescent="0.3">
      <c r="A18" s="60"/>
      <c r="B18" s="60"/>
      <c r="C18" s="60"/>
      <c r="D18" s="60"/>
      <c r="E18" s="60"/>
      <c r="F18" s="60"/>
      <c r="H18" s="59"/>
      <c r="I18" s="59"/>
      <c r="J18" s="59"/>
      <c r="K18" s="59"/>
    </row>
    <row r="19" spans="1:11" x14ac:dyDescent="0.3">
      <c r="A19" s="60"/>
      <c r="B19" s="60"/>
      <c r="C19" s="60"/>
      <c r="D19" s="60"/>
      <c r="E19" s="60"/>
      <c r="F19" s="60"/>
      <c r="H19" s="59"/>
      <c r="I19" s="59"/>
      <c r="J19" s="59"/>
      <c r="K19" s="59"/>
    </row>
    <row r="20" spans="1:11" x14ac:dyDescent="0.3">
      <c r="A20" s="60"/>
      <c r="B20" s="60"/>
      <c r="C20" s="60"/>
      <c r="D20" s="60"/>
      <c r="E20" s="60"/>
      <c r="F20" s="60"/>
      <c r="H20" s="59"/>
      <c r="I20" s="59"/>
      <c r="J20" s="59"/>
      <c r="K20" s="59"/>
    </row>
    <row r="21" spans="1:11" x14ac:dyDescent="0.3">
      <c r="A21" s="60"/>
      <c r="B21" s="60"/>
      <c r="C21" s="60"/>
      <c r="D21" s="60"/>
      <c r="E21" s="60"/>
      <c r="F21" s="60"/>
      <c r="H21" s="59"/>
      <c r="I21" s="59"/>
      <c r="J21" s="59"/>
      <c r="K21" s="59"/>
    </row>
    <row r="22" spans="1:11" x14ac:dyDescent="0.3">
      <c r="A22" s="60"/>
      <c r="B22" s="60"/>
      <c r="C22" s="60"/>
      <c r="D22" s="60"/>
      <c r="E22" s="60"/>
      <c r="F22" s="60"/>
      <c r="H22" s="59"/>
      <c r="I22" s="59"/>
      <c r="J22" s="59"/>
      <c r="K22" s="59"/>
    </row>
    <row r="23" spans="1:11" x14ac:dyDescent="0.3">
      <c r="A23" s="60"/>
      <c r="B23" s="60"/>
      <c r="C23" s="60"/>
      <c r="D23" s="60"/>
      <c r="E23" s="60"/>
      <c r="F23" s="60"/>
      <c r="H23" s="59"/>
      <c r="I23" s="59"/>
      <c r="J23" s="59"/>
      <c r="K23" s="59"/>
    </row>
    <row r="24" spans="1:11" x14ac:dyDescent="0.3">
      <c r="A24" s="60"/>
      <c r="B24" s="60"/>
      <c r="C24" s="60"/>
      <c r="D24" s="60"/>
      <c r="E24" s="60"/>
      <c r="F24" s="60"/>
      <c r="H24" s="59"/>
      <c r="I24" s="59"/>
      <c r="J24" s="59"/>
      <c r="K24" s="59"/>
    </row>
    <row r="25" spans="1:11" x14ac:dyDescent="0.3">
      <c r="A25" s="60"/>
      <c r="B25" s="60"/>
      <c r="C25" s="60"/>
      <c r="D25" s="60"/>
      <c r="E25" s="60"/>
      <c r="F25" s="60"/>
      <c r="H25" s="59"/>
      <c r="I25" s="59"/>
      <c r="J25" s="59"/>
      <c r="K25" s="59"/>
    </row>
    <row r="26" spans="1:11" x14ac:dyDescent="0.3">
      <c r="A26" s="60"/>
      <c r="B26" s="60"/>
      <c r="C26" s="60"/>
      <c r="D26" s="60"/>
      <c r="E26" s="60"/>
      <c r="F26" s="60"/>
      <c r="H26" s="59"/>
      <c r="I26" s="59"/>
      <c r="J26" s="59"/>
      <c r="K26" s="59"/>
    </row>
    <row r="27" spans="1:11" x14ac:dyDescent="0.3">
      <c r="A27" s="60"/>
      <c r="B27" s="60"/>
      <c r="C27" s="60"/>
      <c r="D27" s="60"/>
      <c r="E27" s="60"/>
      <c r="F27" s="60"/>
      <c r="H27" s="59"/>
      <c r="I27" s="59"/>
      <c r="J27" s="59"/>
      <c r="K27" s="59"/>
    </row>
    <row r="28" spans="1:11" x14ac:dyDescent="0.3">
      <c r="A28" s="60"/>
      <c r="B28" s="60"/>
      <c r="C28" s="60"/>
      <c r="D28" s="60"/>
      <c r="E28" s="60"/>
      <c r="F28" s="60"/>
      <c r="H28" s="59"/>
      <c r="I28" s="59"/>
      <c r="J28" s="59"/>
      <c r="K28" s="59"/>
    </row>
    <row r="29" spans="1:11" x14ac:dyDescent="0.3">
      <c r="A29" s="60"/>
      <c r="B29" s="60"/>
      <c r="C29" s="60"/>
      <c r="D29" s="60"/>
      <c r="E29" s="60"/>
      <c r="F29" s="60"/>
      <c r="H29" s="59"/>
      <c r="I29" s="59"/>
      <c r="J29" s="59"/>
      <c r="K29" s="59"/>
    </row>
    <row r="30" spans="1:11" x14ac:dyDescent="0.3">
      <c r="A30" s="60"/>
      <c r="B30" s="60"/>
      <c r="C30" s="60"/>
      <c r="D30" s="60"/>
      <c r="E30" s="60"/>
      <c r="F30" s="60"/>
      <c r="H30" s="59"/>
      <c r="I30" s="59"/>
      <c r="J30" s="59"/>
      <c r="K30" s="59"/>
    </row>
    <row r="31" spans="1:11" x14ac:dyDescent="0.3">
      <c r="A31" s="70" t="s">
        <v>107</v>
      </c>
      <c r="B31" s="70"/>
      <c r="C31" s="71" t="s">
        <v>108</v>
      </c>
      <c r="D31" s="71"/>
      <c r="E31" s="71"/>
      <c r="F31" s="71"/>
      <c r="H31" s="59"/>
      <c r="I31" s="59"/>
      <c r="J31" s="59"/>
    </row>
    <row r="32" spans="1:11" x14ac:dyDescent="0.3">
      <c r="H32" s="59"/>
      <c r="I32" s="59"/>
      <c r="J32" s="59"/>
    </row>
    <row r="33" spans="8:10" x14ac:dyDescent="0.3">
      <c r="H33" s="59"/>
      <c r="I33" s="59"/>
      <c r="J33" s="59"/>
    </row>
    <row r="34" spans="8:10" x14ac:dyDescent="0.3">
      <c r="H34" s="59"/>
      <c r="I34" s="59"/>
      <c r="J34" s="59"/>
    </row>
    <row r="35" spans="8:10" x14ac:dyDescent="0.3">
      <c r="H35" s="59"/>
      <c r="I35" s="59"/>
      <c r="J35" s="59"/>
    </row>
    <row r="36" spans="8:10" x14ac:dyDescent="0.3">
      <c r="H36" s="59"/>
      <c r="I36" s="59"/>
      <c r="J36" s="59"/>
    </row>
    <row r="37" spans="8:10" x14ac:dyDescent="0.3">
      <c r="H37" s="59"/>
      <c r="I37" s="59"/>
      <c r="J37" s="59"/>
    </row>
    <row r="38" spans="8:10" x14ac:dyDescent="0.3">
      <c r="H38" s="59"/>
      <c r="I38" s="59"/>
      <c r="J38" s="59"/>
    </row>
    <row r="39" spans="8:10" x14ac:dyDescent="0.3">
      <c r="H39" s="59"/>
      <c r="I39" s="59"/>
      <c r="J39" s="59"/>
    </row>
    <row r="40" spans="8:10" x14ac:dyDescent="0.3">
      <c r="H40" s="59"/>
      <c r="I40" s="59"/>
      <c r="J40" s="59"/>
    </row>
    <row r="41" spans="8:10" x14ac:dyDescent="0.3">
      <c r="H41" s="59"/>
      <c r="I41" s="59"/>
      <c r="J41" s="59"/>
    </row>
    <row r="42" spans="8:10" x14ac:dyDescent="0.3">
      <c r="H42" s="59"/>
      <c r="I42" s="59"/>
      <c r="J42" s="59"/>
    </row>
    <row r="43" spans="8:10" x14ac:dyDescent="0.3">
      <c r="H43" s="59"/>
      <c r="I43" s="59"/>
      <c r="J43" s="59"/>
    </row>
    <row r="44" spans="8:10" x14ac:dyDescent="0.3">
      <c r="H44" s="59"/>
      <c r="I44" s="59"/>
      <c r="J44" s="59"/>
    </row>
    <row r="45" spans="8:10" x14ac:dyDescent="0.3">
      <c r="H45" s="59"/>
      <c r="I45" s="59"/>
      <c r="J45" s="59"/>
    </row>
    <row r="46" spans="8:10" x14ac:dyDescent="0.3">
      <c r="H46" s="59"/>
      <c r="I46" s="59"/>
      <c r="J46" s="59"/>
    </row>
    <row r="47" spans="8:10" x14ac:dyDescent="0.3">
      <c r="H47" s="59"/>
      <c r="I47" s="59"/>
      <c r="J47" s="59"/>
    </row>
    <row r="48" spans="8:10" x14ac:dyDescent="0.3">
      <c r="H48" s="59"/>
      <c r="I48" s="59"/>
      <c r="J48" s="59"/>
    </row>
    <row r="49" spans="8:10" x14ac:dyDescent="0.3">
      <c r="H49" s="59"/>
      <c r="I49" s="59"/>
      <c r="J49" s="59"/>
    </row>
    <row r="50" spans="8:10" x14ac:dyDescent="0.3">
      <c r="H50" s="59"/>
      <c r="I50" s="59"/>
      <c r="J50" s="59"/>
    </row>
    <row r="51" spans="8:10" x14ac:dyDescent="0.3">
      <c r="H51" s="59"/>
      <c r="I51" s="59"/>
      <c r="J51" s="59"/>
    </row>
    <row r="52" spans="8:10" x14ac:dyDescent="0.3">
      <c r="H52" s="59"/>
      <c r="I52" s="59"/>
      <c r="J52" s="59"/>
    </row>
    <row r="53" spans="8:10" x14ac:dyDescent="0.3">
      <c r="H53" s="59"/>
      <c r="I53" s="59"/>
      <c r="J53" s="59"/>
    </row>
    <row r="54" spans="8:10" x14ac:dyDescent="0.3">
      <c r="H54" s="59"/>
      <c r="I54" s="59"/>
      <c r="J54" s="59"/>
    </row>
    <row r="55" spans="8:10" x14ac:dyDescent="0.3">
      <c r="H55" s="59"/>
      <c r="I55" s="59"/>
      <c r="J55" s="59"/>
    </row>
    <row r="56" spans="8:10" x14ac:dyDescent="0.3">
      <c r="H56" s="59"/>
      <c r="I56" s="59"/>
      <c r="J56" s="59"/>
    </row>
    <row r="57" spans="8:10" x14ac:dyDescent="0.3">
      <c r="H57" s="59"/>
      <c r="I57" s="59"/>
      <c r="J57" s="59"/>
    </row>
    <row r="58" spans="8:10" x14ac:dyDescent="0.3">
      <c r="H58" s="59"/>
      <c r="I58" s="59"/>
      <c r="J58" s="59"/>
    </row>
    <row r="59" spans="8:10" x14ac:dyDescent="0.3">
      <c r="H59" s="59"/>
      <c r="I59" s="59"/>
      <c r="J59" s="59"/>
    </row>
    <row r="60" spans="8:10" x14ac:dyDescent="0.3">
      <c r="H60" s="59"/>
      <c r="I60" s="59"/>
      <c r="J60" s="59"/>
    </row>
    <row r="61" spans="8:10" x14ac:dyDescent="0.3">
      <c r="H61" s="59"/>
      <c r="I61" s="59"/>
      <c r="J61" s="59"/>
    </row>
    <row r="62" spans="8:10" x14ac:dyDescent="0.3">
      <c r="H62" s="59"/>
      <c r="I62" s="59"/>
      <c r="J62" s="59"/>
    </row>
    <row r="63" spans="8:10" x14ac:dyDescent="0.3">
      <c r="H63" s="59"/>
      <c r="I63" s="59"/>
      <c r="J63" s="59"/>
    </row>
    <row r="64" spans="8:10" x14ac:dyDescent="0.3">
      <c r="H64" s="59"/>
      <c r="I64" s="59"/>
      <c r="J64" s="59"/>
    </row>
    <row r="65" spans="8:10" x14ac:dyDescent="0.3">
      <c r="H65" s="59"/>
      <c r="I65" s="59"/>
      <c r="J65" s="59"/>
    </row>
    <row r="66" spans="8:10" x14ac:dyDescent="0.3">
      <c r="H66" s="59"/>
      <c r="I66" s="59"/>
      <c r="J66" s="59"/>
    </row>
    <row r="67" spans="8:10" x14ac:dyDescent="0.3">
      <c r="H67" s="59"/>
      <c r="I67" s="59"/>
      <c r="J67" s="59"/>
    </row>
    <row r="68" spans="8:10" x14ac:dyDescent="0.3">
      <c r="H68" s="59"/>
      <c r="I68" s="59"/>
      <c r="J68" s="59"/>
    </row>
    <row r="69" spans="8:10" x14ac:dyDescent="0.3">
      <c r="H69" s="59"/>
      <c r="I69" s="59"/>
      <c r="J69" s="59"/>
    </row>
    <row r="70" spans="8:10" x14ac:dyDescent="0.3">
      <c r="H70" s="59"/>
      <c r="I70" s="59"/>
      <c r="J70" s="59"/>
    </row>
    <row r="71" spans="8:10" x14ac:dyDescent="0.3">
      <c r="H71" s="59"/>
      <c r="I71" s="59"/>
      <c r="J71" s="59"/>
    </row>
    <row r="72" spans="8:10" x14ac:dyDescent="0.3">
      <c r="H72" s="59"/>
      <c r="I72" s="59"/>
      <c r="J72" s="59"/>
    </row>
  </sheetData>
  <mergeCells count="3">
    <mergeCell ref="A1:F30"/>
    <mergeCell ref="A31:B31"/>
    <mergeCell ref="C31:F31"/>
  </mergeCells>
  <hyperlinks>
    <hyperlink ref="C31:F31" r:id="rId1" display="http://www.ti.com/dlplightcrafter45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N147"/>
  <sheetViews>
    <sheetView workbookViewId="0">
      <selection activeCell="I17" sqref="I17"/>
    </sheetView>
  </sheetViews>
  <sheetFormatPr defaultColWidth="9.109375" defaultRowHeight="14.4" x14ac:dyDescent="0.3"/>
  <cols>
    <col min="1" max="1" width="9.109375" style="34"/>
    <col min="2" max="2" width="1.6640625" style="34" customWidth="1"/>
    <col min="3" max="3" width="9.109375" style="34"/>
    <col min="4" max="4" width="1.33203125" style="34" customWidth="1"/>
    <col min="5" max="5" width="11.109375" style="34" customWidth="1"/>
    <col min="6" max="6" width="10.6640625" style="34" customWidth="1"/>
    <col min="7" max="7" width="11.33203125" style="34" bestFit="1" customWidth="1"/>
    <col min="8" max="8" width="14" style="34" bestFit="1" customWidth="1"/>
    <col min="9" max="9" width="12.44140625" style="34" bestFit="1" customWidth="1"/>
    <col min="10" max="10" width="12" style="34" bestFit="1" customWidth="1"/>
    <col min="11" max="11" width="12.33203125" style="34" bestFit="1" customWidth="1"/>
    <col min="12" max="12" width="11.88671875" style="34" bestFit="1" customWidth="1"/>
    <col min="13" max="13" width="11.5546875" style="34" bestFit="1" customWidth="1"/>
    <col min="14" max="14" width="12.88671875" style="34" customWidth="1"/>
    <col min="15" max="15" width="11" style="34" bestFit="1" customWidth="1"/>
    <col min="16" max="16" width="11.33203125" style="34" bestFit="1" customWidth="1"/>
    <col min="17" max="19" width="11" style="34" bestFit="1" customWidth="1"/>
    <col min="20" max="20" width="11.33203125" style="34" bestFit="1" customWidth="1"/>
    <col min="21" max="23" width="11" style="34" bestFit="1" customWidth="1"/>
    <col min="24" max="24" width="11.33203125" style="34" bestFit="1" customWidth="1"/>
    <col min="25" max="27" width="11" style="34" bestFit="1" customWidth="1"/>
    <col min="28" max="28" width="11.33203125" style="34" bestFit="1" customWidth="1"/>
    <col min="29" max="32" width="11" style="34" bestFit="1" customWidth="1"/>
    <col min="33" max="33" width="11.33203125" style="34" bestFit="1" customWidth="1"/>
    <col min="34" max="36" width="11" style="34" bestFit="1" customWidth="1"/>
    <col min="37" max="37" width="11.33203125" style="34" bestFit="1" customWidth="1"/>
    <col min="38" max="40" width="11" style="34" bestFit="1" customWidth="1"/>
    <col min="41" max="41" width="11.33203125" style="34" bestFit="1" customWidth="1"/>
    <col min="42" max="44" width="11" style="34" bestFit="1" customWidth="1"/>
    <col min="45" max="45" width="11.33203125" style="34" bestFit="1" customWidth="1"/>
    <col min="46" max="48" width="11" style="34" bestFit="1" customWidth="1"/>
    <col min="49" max="49" width="11.33203125" style="34" bestFit="1" customWidth="1"/>
    <col min="50" max="52" width="11" style="34" bestFit="1" customWidth="1"/>
    <col min="53" max="53" width="11.33203125" style="34" bestFit="1" customWidth="1"/>
    <col min="54" max="58" width="11" style="34" bestFit="1" customWidth="1"/>
    <col min="59" max="59" width="11.33203125" style="34" bestFit="1" customWidth="1"/>
    <col min="60" max="62" width="11" style="34" bestFit="1" customWidth="1"/>
    <col min="63" max="63" width="11.33203125" style="34" bestFit="1" customWidth="1"/>
    <col min="64" max="66" width="11" style="34" bestFit="1" customWidth="1"/>
    <col min="67" max="67" width="11.33203125" style="34" bestFit="1" customWidth="1"/>
    <col min="68" max="70" width="11" style="34" bestFit="1" customWidth="1"/>
    <col min="71" max="71" width="11.33203125" style="34" bestFit="1" customWidth="1"/>
    <col min="72" max="74" width="11" style="34" bestFit="1" customWidth="1"/>
    <col min="75" max="75" width="11.33203125" style="34" bestFit="1" customWidth="1"/>
    <col min="76" max="78" width="11" style="34" bestFit="1" customWidth="1"/>
    <col min="79" max="79" width="11.33203125" style="34" bestFit="1" customWidth="1"/>
    <col min="80" max="84" width="11" style="34" bestFit="1" customWidth="1"/>
    <col min="85" max="85" width="11.33203125" style="34" bestFit="1" customWidth="1"/>
    <col min="86" max="88" width="11" style="34" bestFit="1" customWidth="1"/>
    <col min="89" max="89" width="11.33203125" style="34" bestFit="1" customWidth="1"/>
    <col min="90" max="92" width="11" style="34" bestFit="1" customWidth="1"/>
    <col min="93" max="93" width="11.33203125" style="34" bestFit="1" customWidth="1"/>
    <col min="94" max="96" width="11" style="34" bestFit="1" customWidth="1"/>
    <col min="97" max="97" width="11.33203125" style="34" bestFit="1" customWidth="1"/>
    <col min="98" max="100" width="11" style="34" bestFit="1" customWidth="1"/>
    <col min="101" max="101" width="11.33203125" style="34" bestFit="1" customWidth="1"/>
    <col min="102" max="104" width="11" style="34" bestFit="1" customWidth="1"/>
    <col min="105" max="105" width="11.33203125" style="34" bestFit="1" customWidth="1"/>
    <col min="106" max="109" width="11" style="34" bestFit="1" customWidth="1"/>
    <col min="110" max="110" width="11.33203125" style="34" bestFit="1" customWidth="1"/>
    <col min="111" max="113" width="11" style="34" bestFit="1" customWidth="1"/>
    <col min="114" max="114" width="11.33203125" style="34" bestFit="1" customWidth="1"/>
    <col min="115" max="117" width="11" style="34" bestFit="1" customWidth="1"/>
    <col min="118" max="118" width="11.33203125" style="34" bestFit="1" customWidth="1"/>
    <col min="119" max="121" width="11" style="34" bestFit="1" customWidth="1"/>
    <col min="122" max="122" width="11.33203125" style="34" bestFit="1" customWidth="1"/>
    <col min="123" max="125" width="11" style="34" bestFit="1" customWidth="1"/>
    <col min="126" max="126" width="11.33203125" style="34" bestFit="1" customWidth="1"/>
    <col min="127" max="129" width="11" style="34" bestFit="1" customWidth="1"/>
    <col min="130" max="130" width="11.33203125" style="34" bestFit="1" customWidth="1"/>
    <col min="131" max="132" width="11" style="34" bestFit="1" customWidth="1"/>
    <col min="133" max="16384" width="9.109375" style="34"/>
  </cols>
  <sheetData>
    <row r="1" spans="1:14" ht="15" x14ac:dyDescent="0.25">
      <c r="A1" s="34" t="s">
        <v>94</v>
      </c>
    </row>
    <row r="2" spans="1:14" ht="15" x14ac:dyDescent="0.25">
      <c r="A2" s="34" t="s">
        <v>99</v>
      </c>
    </row>
    <row r="3" spans="1:14" ht="15" x14ac:dyDescent="0.25">
      <c r="A3" s="35" t="s">
        <v>105</v>
      </c>
      <c r="B3" s="35"/>
      <c r="C3" s="35"/>
      <c r="D3" s="35"/>
      <c r="E3" s="35"/>
      <c r="F3" s="35"/>
      <c r="G3" s="35"/>
      <c r="H3" s="35"/>
      <c r="I3" s="35"/>
      <c r="J3" s="35"/>
    </row>
    <row r="5" spans="1:14" ht="4.5" customHeight="1" thickBot="1" x14ac:dyDescent="0.3">
      <c r="B5" s="63"/>
      <c r="C5" s="63"/>
      <c r="D5" s="63"/>
      <c r="E5" s="63"/>
      <c r="F5" s="63"/>
      <c r="G5" s="63"/>
      <c r="H5" s="63"/>
      <c r="I5" s="63"/>
      <c r="J5" s="63"/>
      <c r="K5" s="63"/>
      <c r="L5" s="63"/>
      <c r="N5" s="36"/>
    </row>
    <row r="6" spans="1:14" ht="16.2" thickBot="1" x14ac:dyDescent="0.35">
      <c r="B6" s="63"/>
      <c r="D6" s="37"/>
      <c r="E6" s="38" t="s">
        <v>0</v>
      </c>
      <c r="F6" s="38" t="s">
        <v>1</v>
      </c>
      <c r="G6" s="38" t="s">
        <v>2</v>
      </c>
      <c r="H6" s="38" t="s">
        <v>3</v>
      </c>
      <c r="I6" s="38" t="s">
        <v>4</v>
      </c>
      <c r="J6" s="38" t="s">
        <v>5</v>
      </c>
      <c r="K6" s="38" t="s">
        <v>6</v>
      </c>
      <c r="L6" s="38" t="s">
        <v>7</v>
      </c>
      <c r="N6" s="39" t="s">
        <v>8</v>
      </c>
    </row>
    <row r="7" spans="1:14" ht="6.75" customHeight="1" thickBot="1" x14ac:dyDescent="0.35">
      <c r="B7" s="63"/>
      <c r="C7" s="40"/>
      <c r="D7" s="61"/>
      <c r="E7" s="61"/>
      <c r="F7" s="61"/>
      <c r="G7" s="61"/>
      <c r="H7" s="61"/>
      <c r="I7" s="61"/>
      <c r="J7" s="62"/>
      <c r="K7" s="61"/>
      <c r="L7" s="61"/>
      <c r="N7" s="41"/>
    </row>
    <row r="8" spans="1:14" ht="15" thickBot="1" x14ac:dyDescent="0.35">
      <c r="B8" s="63"/>
      <c r="C8" s="53">
        <v>0</v>
      </c>
      <c r="D8" s="61"/>
      <c r="E8" s="42">
        <v>1</v>
      </c>
      <c r="F8" s="42">
        <v>0</v>
      </c>
      <c r="G8" s="42" t="s">
        <v>18</v>
      </c>
      <c r="H8" s="42" t="s">
        <v>19</v>
      </c>
      <c r="I8" s="42" t="s">
        <v>11</v>
      </c>
      <c r="J8" s="42" t="s">
        <v>12</v>
      </c>
      <c r="K8" s="42" t="s">
        <v>12</v>
      </c>
      <c r="L8" s="42" t="s">
        <v>13</v>
      </c>
      <c r="N8" s="48" t="str">
        <f>"0x"&amp;DEC2HEX((IF(H8=data!$C$2, 0, IF(H8=data!$C$3, 1, IF(H8=data!$C$4, 2, 3)))+F8*4+E8*256+(IF(G8=data!$D$2, 0, IF(G8=data!$D$3, 1, IF(G8=data!$D$4, 2, IF(G8=data!$D$5, 3, IF(G8=data!$D$6, 4, IF(G8=data!$D$7, 5, IF(G8=data!$D$8, 6, 7))))))))*4096+(IF(I8=data!$E$2, 0, 1))*65536+(IF(J8=data!$F$2, 0, 1))*131072+(IF(K8=data!$G$2, 0, 1))*262144+(IF(L8=data!$H$2, 0, 1))*524288), 8)</f>
        <v>0x00062101</v>
      </c>
    </row>
    <row r="9" spans="1:14" ht="15" thickBot="1" x14ac:dyDescent="0.35">
      <c r="B9" s="63"/>
      <c r="C9" s="53">
        <v>1</v>
      </c>
      <c r="D9" s="61"/>
      <c r="E9" s="42">
        <v>1</v>
      </c>
      <c r="F9" s="42">
        <v>1</v>
      </c>
      <c r="G9" s="42" t="s">
        <v>18</v>
      </c>
      <c r="H9" s="42" t="s">
        <v>10</v>
      </c>
      <c r="I9" s="42" t="s">
        <v>11</v>
      </c>
      <c r="J9" s="42" t="s">
        <v>12</v>
      </c>
      <c r="K9" s="42" t="s">
        <v>11</v>
      </c>
      <c r="L9" s="42" t="s">
        <v>13</v>
      </c>
      <c r="N9" s="48" t="str">
        <f>"0x"&amp;DEC2HEX((IF(H9=data!$C$2, 0, IF(H9=data!$C$3, 1, IF(H9=data!$C$4, 2, 3)))+F9*4+E9*256+(IF(G9=data!$D$2, 0, IF(G9=data!$D$3, 1, IF(G9=data!$D$4, 2, IF(G9=data!$D$5, 3, IF(G9=data!$D$6, 4, IF(G9=data!$D$7, 5, IF(G9=data!$D$8, 6, 7))))))))*4096+(IF(I9=data!$E$2, 0, 1))*65536+(IF(J9=data!$F$2, 0, 1))*131072+(IF(K9=data!$G$2, 0, 1))*262144+(IF(L9=data!$H$2, 0, 1))*524288), 8)</f>
        <v>0x00022104</v>
      </c>
    </row>
    <row r="10" spans="1:14" ht="15" thickBot="1" x14ac:dyDescent="0.35">
      <c r="B10" s="63"/>
      <c r="C10" s="53">
        <v>2</v>
      </c>
      <c r="D10" s="61"/>
      <c r="E10" s="42">
        <v>1</v>
      </c>
      <c r="F10" s="42">
        <v>2</v>
      </c>
      <c r="G10" s="42" t="s">
        <v>18</v>
      </c>
      <c r="H10" s="42" t="s">
        <v>10</v>
      </c>
      <c r="I10" s="42" t="s">
        <v>11</v>
      </c>
      <c r="J10" s="42" t="s">
        <v>12</v>
      </c>
      <c r="K10" s="42" t="s">
        <v>11</v>
      </c>
      <c r="L10" s="42" t="s">
        <v>13</v>
      </c>
      <c r="N10" s="48" t="str">
        <f>"0x"&amp;DEC2HEX((IF(H10=data!$C$2, 0, IF(H10=data!$C$3, 1, IF(H10=data!$C$4, 2, 3)))+F10*4+E10*256+(IF(G10=data!$D$2, 0, IF(G10=data!$D$3, 1, IF(G10=data!$D$4, 2, IF(G10=data!$D$5, 3, IF(G10=data!$D$6, 4, IF(G10=data!$D$7, 5, IF(G10=data!$D$8, 6, 7))))))))*4096+(IF(I10=data!$E$2, 0, 1))*65536+(IF(J10=data!$F$2, 0, 1))*131072+(IF(K10=data!$G$2, 0, 1))*262144+(IF(L10=data!$H$2, 0, 1))*524288), 8)</f>
        <v>0x00022108</v>
      </c>
    </row>
    <row r="11" spans="1:14" ht="15" thickBot="1" x14ac:dyDescent="0.35">
      <c r="B11" s="63"/>
      <c r="C11" s="53">
        <v>3</v>
      </c>
      <c r="D11" s="61"/>
      <c r="E11" s="42">
        <v>1</v>
      </c>
      <c r="F11" s="42">
        <v>3</v>
      </c>
      <c r="G11" s="42" t="s">
        <v>18</v>
      </c>
      <c r="H11" s="42" t="s">
        <v>10</v>
      </c>
      <c r="I11" s="42" t="s">
        <v>11</v>
      </c>
      <c r="J11" s="42" t="s">
        <v>12</v>
      </c>
      <c r="K11" s="42" t="s">
        <v>11</v>
      </c>
      <c r="L11" s="42" t="s">
        <v>13</v>
      </c>
      <c r="N11" s="48" t="str">
        <f>"0x"&amp;DEC2HEX((IF(H11=data!$C$2, 0, IF(H11=data!$C$3, 1, IF(H11=data!$C$4, 2, 3)))+F11*4+E11*256+(IF(G11=data!$D$2, 0, IF(G11=data!$D$3, 1, IF(G11=data!$D$4, 2, IF(G11=data!$D$5, 3, IF(G11=data!$D$6, 4, IF(G11=data!$D$7, 5, IF(G11=data!$D$8, 6, 7))))))))*4096+(IF(I11=data!$E$2, 0, 1))*65536+(IF(J11=data!$F$2, 0, 1))*131072+(IF(K11=data!$G$2, 0, 1))*262144+(IF(L11=data!$H$2, 0, 1))*524288), 8)</f>
        <v>0x0002210C</v>
      </c>
    </row>
    <row r="12" spans="1:14" ht="15" thickBot="1" x14ac:dyDescent="0.35">
      <c r="B12" s="63"/>
      <c r="C12" s="53">
        <v>4</v>
      </c>
      <c r="D12" s="61"/>
      <c r="E12" s="42">
        <v>1</v>
      </c>
      <c r="F12" s="42">
        <v>4</v>
      </c>
      <c r="G12" s="42" t="s">
        <v>18</v>
      </c>
      <c r="H12" s="42" t="s">
        <v>10</v>
      </c>
      <c r="I12" s="42" t="s">
        <v>11</v>
      </c>
      <c r="J12" s="42" t="s">
        <v>12</v>
      </c>
      <c r="K12" s="42" t="s">
        <v>12</v>
      </c>
      <c r="L12" s="42" t="s">
        <v>13</v>
      </c>
      <c r="N12" s="48" t="str">
        <f>"0x"&amp;DEC2HEX((IF(H12=data!$C$2, 0, IF(H12=data!$C$3, 1, IF(H12=data!$C$4, 2, 3)))+F12*4+E12*256+(IF(G12=data!$D$2, 0, IF(G12=data!$D$3, 1, IF(G12=data!$D$4, 2, IF(G12=data!$D$5, 3, IF(G12=data!$D$6, 4, IF(G12=data!$D$7, 5, IF(G12=data!$D$8, 6, 7))))))))*4096+(IF(I12=data!$E$2, 0, 1))*65536+(IF(J12=data!$F$2, 0, 1))*131072+(IF(K12=data!$G$2, 0, 1))*262144+(IF(L12=data!$H$2, 0, 1))*524288), 8)</f>
        <v>0x00062110</v>
      </c>
    </row>
    <row r="13" spans="1:14" ht="15" thickBot="1" x14ac:dyDescent="0.35">
      <c r="B13" s="63"/>
      <c r="C13" s="53">
        <v>5</v>
      </c>
      <c r="D13" s="61"/>
      <c r="E13" s="42">
        <v>1</v>
      </c>
      <c r="F13" s="42">
        <v>5</v>
      </c>
      <c r="G13" s="42" t="s">
        <v>18</v>
      </c>
      <c r="H13" s="42" t="s">
        <v>10</v>
      </c>
      <c r="I13" s="42" t="s">
        <v>11</v>
      </c>
      <c r="J13" s="42" t="s">
        <v>12</v>
      </c>
      <c r="K13" s="42" t="s">
        <v>11</v>
      </c>
      <c r="L13" s="42" t="s">
        <v>13</v>
      </c>
      <c r="N13" s="48" t="str">
        <f>"0x"&amp;DEC2HEX((IF(H13=data!$C$2, 0, IF(H13=data!$C$3, 1, IF(H13=data!$C$4, 2, 3)))+F13*4+E13*256+(IF(G13=data!$D$2, 0, IF(G13=data!$D$3, 1, IF(G13=data!$D$4, 2, IF(G13=data!$D$5, 3, IF(G13=data!$D$6, 4, IF(G13=data!$D$7, 5, IF(G13=data!$D$8, 6, 7))))))))*4096+(IF(I13=data!$E$2, 0, 1))*65536+(IF(J13=data!$F$2, 0, 1))*131072+(IF(K13=data!$G$2, 0, 1))*262144+(IF(L13=data!$H$2, 0, 1))*524288), 8)</f>
        <v>0x00022114</v>
      </c>
    </row>
    <row r="14" spans="1:14" ht="15" thickBot="1" x14ac:dyDescent="0.35">
      <c r="B14" s="63"/>
      <c r="C14" s="53">
        <v>6</v>
      </c>
      <c r="D14" s="61"/>
      <c r="E14" s="42">
        <v>1</v>
      </c>
      <c r="F14" s="42">
        <v>6</v>
      </c>
      <c r="G14" s="42" t="s">
        <v>18</v>
      </c>
      <c r="H14" s="42" t="s">
        <v>10</v>
      </c>
      <c r="I14" s="42" t="s">
        <v>11</v>
      </c>
      <c r="J14" s="42" t="s">
        <v>11</v>
      </c>
      <c r="K14" s="42" t="s">
        <v>11</v>
      </c>
      <c r="L14" s="42" t="s">
        <v>13</v>
      </c>
      <c r="N14" s="48" t="str">
        <f>"0x"&amp;DEC2HEX((IF(H14=data!$C$2, 0, IF(H14=data!$C$3, 1, IF(H14=data!$C$4, 2, 3)))+F14*4+E14*256+(IF(G14=data!$D$2, 0, IF(G14=data!$D$3, 1, IF(G14=data!$D$4, 2, IF(G14=data!$D$5, 3, IF(G14=data!$D$6, 4, IF(G14=data!$D$7, 5, IF(G14=data!$D$8, 6, 7))))))))*4096+(IF(I14=data!$E$2, 0, 1))*65536+(IF(J14=data!$F$2, 0, 1))*131072+(IF(K14=data!$G$2, 0, 1))*262144+(IF(L14=data!$H$2, 0, 1))*524288), 8)</f>
        <v>0x00002118</v>
      </c>
    </row>
    <row r="15" spans="1:14" ht="15" thickBot="1" x14ac:dyDescent="0.35">
      <c r="B15" s="63"/>
      <c r="C15" s="53">
        <v>7</v>
      </c>
      <c r="D15" s="61"/>
      <c r="E15" s="42">
        <v>1</v>
      </c>
      <c r="F15" s="42">
        <v>7</v>
      </c>
      <c r="G15" s="42" t="s">
        <v>18</v>
      </c>
      <c r="H15" s="42" t="s">
        <v>10</v>
      </c>
      <c r="I15" s="42" t="s">
        <v>11</v>
      </c>
      <c r="J15" s="42" t="s">
        <v>11</v>
      </c>
      <c r="K15" s="42" t="s">
        <v>11</v>
      </c>
      <c r="L15" s="42" t="s">
        <v>13</v>
      </c>
      <c r="N15" s="48" t="str">
        <f>"0x"&amp;DEC2HEX((IF(H15=data!$C$2, 0, IF(H15=data!$C$3, 1, IF(H15=data!$C$4, 2, 3)))+F15*4+E15*256+(IF(G15=data!$D$2, 0, IF(G15=data!$D$3, 1, IF(G15=data!$D$4, 2, IF(G15=data!$D$5, 3, IF(G15=data!$D$6, 4, IF(G15=data!$D$7, 5, IF(G15=data!$D$8, 6, 7))))))))*4096+(IF(I15=data!$E$2, 0, 1))*65536+(IF(J15=data!$F$2, 0, 1))*131072+(IF(K15=data!$G$2, 0, 1))*262144+(IF(L15=data!$H$2, 0, 1))*524288), 8)</f>
        <v>0x0000211C</v>
      </c>
    </row>
    <row r="16" spans="1:14" ht="15" thickBot="1" x14ac:dyDescent="0.35">
      <c r="B16" s="63"/>
      <c r="C16" s="53">
        <v>8</v>
      </c>
      <c r="D16" s="61"/>
      <c r="E16" s="42">
        <v>1</v>
      </c>
      <c r="F16" s="42">
        <v>8</v>
      </c>
      <c r="G16" s="42" t="s">
        <v>18</v>
      </c>
      <c r="H16" s="42" t="s">
        <v>10</v>
      </c>
      <c r="I16" s="42" t="s">
        <v>11</v>
      </c>
      <c r="J16" s="42" t="s">
        <v>11</v>
      </c>
      <c r="K16" s="42" t="s">
        <v>11</v>
      </c>
      <c r="L16" s="42" t="s">
        <v>13</v>
      </c>
      <c r="N16" s="48" t="str">
        <f>"0x"&amp;DEC2HEX((IF(H16=data!$C$2, 0, IF(H16=data!$C$3, 1, IF(H16=data!$C$4, 2, 3)))+F16*4+E16*256+(IF(G16=data!$D$2, 0, IF(G16=data!$D$3, 1, IF(G16=data!$D$4, 2, IF(G16=data!$D$5, 3, IF(G16=data!$D$6, 4, IF(G16=data!$D$7, 5, IF(G16=data!$D$8, 6, 7))))))))*4096+(IF(I16=data!$E$2, 0, 1))*65536+(IF(J16=data!$F$2, 0, 1))*131072+(IF(K16=data!$G$2, 0, 1))*262144+(IF(L16=data!$H$2, 0, 1))*524288), 8)</f>
        <v>0x00002120</v>
      </c>
    </row>
    <row r="17" spans="2:14" ht="15" thickBot="1" x14ac:dyDescent="0.35">
      <c r="B17" s="63"/>
      <c r="C17" s="53">
        <v>9</v>
      </c>
      <c r="D17" s="61"/>
      <c r="E17" s="42">
        <v>1</v>
      </c>
      <c r="F17" s="42">
        <v>9</v>
      </c>
      <c r="G17" s="42" t="s">
        <v>18</v>
      </c>
      <c r="H17" s="42" t="s">
        <v>10</v>
      </c>
      <c r="I17" s="42" t="s">
        <v>11</v>
      </c>
      <c r="J17" s="42" t="s">
        <v>11</v>
      </c>
      <c r="K17" s="42" t="s">
        <v>12</v>
      </c>
      <c r="L17" s="42" t="s">
        <v>13</v>
      </c>
      <c r="N17" s="48" t="str">
        <f>"0x"&amp;DEC2HEX((IF(H17=data!$C$2, 0, IF(H17=data!$C$3, 1, IF(H17=data!$C$4, 2, 3)))+F17*4+E17*256+(IF(G17=data!$D$2, 0, IF(G17=data!$D$3, 1, IF(G17=data!$D$4, 2, IF(G17=data!$D$5, 3, IF(G17=data!$D$6, 4, IF(G17=data!$D$7, 5, IF(G17=data!$D$8, 6, 7))))))))*4096+(IF(I17=data!$E$2, 0, 1))*65536+(IF(J17=data!$F$2, 0, 1))*131072+(IF(K17=data!$G$2, 0, 1))*262144+(IF(L17=data!$H$2, 0, 1))*524288), 8)</f>
        <v>0x00042124</v>
      </c>
    </row>
    <row r="18" spans="2:14" ht="15" thickBot="1" x14ac:dyDescent="0.35">
      <c r="B18" s="63"/>
      <c r="C18" s="53">
        <v>10</v>
      </c>
      <c r="D18" s="61"/>
      <c r="E18" s="42">
        <v>1</v>
      </c>
      <c r="F18" s="42">
        <v>10</v>
      </c>
      <c r="G18" s="42" t="s">
        <v>18</v>
      </c>
      <c r="H18" s="42" t="s">
        <v>10</v>
      </c>
      <c r="I18" s="42" t="s">
        <v>11</v>
      </c>
      <c r="J18" s="42" t="s">
        <v>11</v>
      </c>
      <c r="K18" s="42" t="s">
        <v>11</v>
      </c>
      <c r="L18" s="42" t="s">
        <v>13</v>
      </c>
      <c r="N18" s="48" t="str">
        <f>"0x"&amp;DEC2HEX((IF(H18=data!$C$2, 0, IF(H18=data!$C$3, 1, IF(H18=data!$C$4, 2, 3)))+F18*4+E18*256+(IF(G18=data!$D$2, 0, IF(G18=data!$D$3, 1, IF(G18=data!$D$4, 2, IF(G18=data!$D$5, 3, IF(G18=data!$D$6, 4, IF(G18=data!$D$7, 5, IF(G18=data!$D$8, 6, 7))))))))*4096+(IF(I18=data!$E$2, 0, 1))*65536+(IF(J18=data!$F$2, 0, 1))*131072+(IF(K18=data!$G$2, 0, 1))*262144+(IF(L18=data!$H$2, 0, 1))*524288), 8)</f>
        <v>0x00002128</v>
      </c>
    </row>
    <row r="19" spans="2:14" ht="15" thickBot="1" x14ac:dyDescent="0.35">
      <c r="B19" s="63"/>
      <c r="C19" s="53">
        <v>11</v>
      </c>
      <c r="D19" s="61"/>
      <c r="E19" s="42">
        <v>1</v>
      </c>
      <c r="F19" s="42">
        <v>11</v>
      </c>
      <c r="G19" s="42" t="s">
        <v>18</v>
      </c>
      <c r="H19" s="42" t="s">
        <v>10</v>
      </c>
      <c r="I19" s="42" t="s">
        <v>11</v>
      </c>
      <c r="J19" s="42" t="s">
        <v>11</v>
      </c>
      <c r="K19" s="42" t="s">
        <v>11</v>
      </c>
      <c r="L19" s="42" t="s">
        <v>13</v>
      </c>
      <c r="N19" s="48" t="str">
        <f>"0x"&amp;DEC2HEX((IF(H19=data!$C$2, 0, IF(H19=data!$C$3, 1, IF(H19=data!$C$4, 2, 3)))+F19*4+E19*256+(IF(G19=data!$D$2, 0, IF(G19=data!$D$3, 1, IF(G19=data!$D$4, 2, IF(G19=data!$D$5, 3, IF(G19=data!$D$6, 4, IF(G19=data!$D$7, 5, IF(G19=data!$D$8, 6, 7))))))))*4096+(IF(I19=data!$E$2, 0, 1))*65536+(IF(J19=data!$F$2, 0, 1))*131072+(IF(K19=data!$G$2, 0, 1))*262144+(IF(L19=data!$H$2, 0, 1))*524288), 8)</f>
        <v>0x0000212C</v>
      </c>
    </row>
    <row r="20" spans="2:14" ht="15" thickBot="1" x14ac:dyDescent="0.35">
      <c r="B20" s="63"/>
      <c r="C20" s="53">
        <v>12</v>
      </c>
      <c r="D20" s="61"/>
      <c r="E20" s="42">
        <v>1</v>
      </c>
      <c r="F20" s="42">
        <v>12</v>
      </c>
      <c r="G20" s="42" t="s">
        <v>18</v>
      </c>
      <c r="H20" s="42" t="s">
        <v>10</v>
      </c>
      <c r="I20" s="42" t="s">
        <v>11</v>
      </c>
      <c r="J20" s="42" t="s">
        <v>11</v>
      </c>
      <c r="K20" s="42" t="s">
        <v>11</v>
      </c>
      <c r="L20" s="42" t="s">
        <v>13</v>
      </c>
      <c r="N20" s="48" t="str">
        <f>"0x"&amp;DEC2HEX((IF(H20=data!$C$2, 0, IF(H20=data!$C$3, 1, IF(H20=data!$C$4, 2, 3)))+F20*4+E20*256+(IF(G20=data!$D$2, 0, IF(G20=data!$D$3, 1, IF(G20=data!$D$4, 2, IF(G20=data!$D$5, 3, IF(G20=data!$D$6, 4, IF(G20=data!$D$7, 5, IF(G20=data!$D$8, 6, 7))))))))*4096+(IF(I20=data!$E$2, 0, 1))*65536+(IF(J20=data!$F$2, 0, 1))*131072+(IF(K20=data!$G$2, 0, 1))*262144+(IF(L20=data!$H$2, 0, 1))*524288), 8)</f>
        <v>0x00002130</v>
      </c>
    </row>
    <row r="21" spans="2:14" ht="15" thickBot="1" x14ac:dyDescent="0.35">
      <c r="B21" s="63"/>
      <c r="C21" s="53">
        <v>13</v>
      </c>
      <c r="D21" s="61"/>
      <c r="E21" s="42">
        <v>1</v>
      </c>
      <c r="F21" s="42">
        <v>13</v>
      </c>
      <c r="G21" s="42" t="s">
        <v>18</v>
      </c>
      <c r="H21" s="42" t="s">
        <v>10</v>
      </c>
      <c r="I21" s="42" t="s">
        <v>11</v>
      </c>
      <c r="J21" s="42" t="s">
        <v>11</v>
      </c>
      <c r="K21" s="42" t="s">
        <v>11</v>
      </c>
      <c r="L21" s="42" t="s">
        <v>13</v>
      </c>
      <c r="N21" s="48" t="str">
        <f>"0x"&amp;DEC2HEX((IF(H21=data!$C$2, 0, IF(H21=data!$C$3, 1, IF(H21=data!$C$4, 2, 3)))+F21*4+E21*256+(IF(G21=data!$D$2, 0, IF(G21=data!$D$3, 1, IF(G21=data!$D$4, 2, IF(G21=data!$D$5, 3, IF(G21=data!$D$6, 4, IF(G21=data!$D$7, 5, IF(G21=data!$D$8, 6, 7))))))))*4096+(IF(I21=data!$E$2, 0, 1))*65536+(IF(J21=data!$F$2, 0, 1))*131072+(IF(K21=data!$G$2, 0, 1))*262144+(IF(L21=data!$H$2, 0, 1))*524288), 8)</f>
        <v>0x00002134</v>
      </c>
    </row>
    <row r="22" spans="2:14" ht="15" thickBot="1" x14ac:dyDescent="0.35">
      <c r="B22" s="63"/>
      <c r="C22" s="53">
        <v>14</v>
      </c>
      <c r="D22" s="61"/>
      <c r="E22" s="42">
        <v>1</v>
      </c>
      <c r="F22" s="42">
        <v>14</v>
      </c>
      <c r="G22" s="42" t="s">
        <v>18</v>
      </c>
      <c r="H22" s="42" t="s">
        <v>10</v>
      </c>
      <c r="I22" s="42" t="s">
        <v>11</v>
      </c>
      <c r="J22" s="42" t="s">
        <v>11</v>
      </c>
      <c r="K22" s="42" t="s">
        <v>11</v>
      </c>
      <c r="L22" s="42" t="s">
        <v>13</v>
      </c>
      <c r="N22" s="48" t="str">
        <f>"0x"&amp;DEC2HEX((IF(H22=data!$C$2, 0, IF(H22=data!$C$3, 1, IF(H22=data!$C$4, 2, 3)))+F22*4+E22*256+(IF(G22=data!$D$2, 0, IF(G22=data!$D$3, 1, IF(G22=data!$D$4, 2, IF(G22=data!$D$5, 3, IF(G22=data!$D$6, 4, IF(G22=data!$D$7, 5, IF(G22=data!$D$8, 6, 7))))))))*4096+(IF(I22=data!$E$2, 0, 1))*65536+(IF(J22=data!$F$2, 0, 1))*131072+(IF(K22=data!$G$2, 0, 1))*262144+(IF(L22=data!$H$2, 0, 1))*524288), 8)</f>
        <v>0x00002138</v>
      </c>
    </row>
    <row r="23" spans="2:14" ht="15" thickBot="1" x14ac:dyDescent="0.35">
      <c r="B23" s="63"/>
      <c r="C23" s="53">
        <v>15</v>
      </c>
      <c r="D23" s="61"/>
      <c r="E23" s="42">
        <v>1</v>
      </c>
      <c r="F23" s="42">
        <v>15</v>
      </c>
      <c r="G23" s="42" t="s">
        <v>18</v>
      </c>
      <c r="H23" s="42" t="s">
        <v>10</v>
      </c>
      <c r="I23" s="42" t="s">
        <v>11</v>
      </c>
      <c r="J23" s="42" t="s">
        <v>11</v>
      </c>
      <c r="K23" s="42" t="s">
        <v>11</v>
      </c>
      <c r="L23" s="42" t="s">
        <v>13</v>
      </c>
      <c r="N23" s="48" t="str">
        <f>"0x"&amp;DEC2HEX((IF(H23=data!$C$2, 0, IF(H23=data!$C$3, 1, IF(H23=data!$C$4, 2, 3)))+F23*4+E23*256+(IF(G23=data!$D$2, 0, IF(G23=data!$D$3, 1, IF(G23=data!$D$4, 2, IF(G23=data!$D$5, 3, IF(G23=data!$D$6, 4, IF(G23=data!$D$7, 5, IF(G23=data!$D$8, 6, 7))))))))*4096+(IF(I23=data!$E$2, 0, 1))*65536+(IF(J23=data!$F$2, 0, 1))*131072+(IF(K23=data!$G$2, 0, 1))*262144+(IF(L23=data!$H$2, 0, 1))*524288), 8)</f>
        <v>0x0000213C</v>
      </c>
    </row>
    <row r="24" spans="2:14" ht="15" thickBot="1" x14ac:dyDescent="0.35">
      <c r="B24" s="63"/>
      <c r="C24" s="53">
        <v>16</v>
      </c>
      <c r="D24" s="61"/>
      <c r="E24" s="42">
        <v>1</v>
      </c>
      <c r="F24" s="42">
        <v>16</v>
      </c>
      <c r="G24" s="42" t="s">
        <v>18</v>
      </c>
      <c r="H24" s="42" t="s">
        <v>10</v>
      </c>
      <c r="I24" s="42" t="s">
        <v>11</v>
      </c>
      <c r="J24" s="42" t="s">
        <v>11</v>
      </c>
      <c r="K24" s="42" t="s">
        <v>11</v>
      </c>
      <c r="L24" s="42" t="s">
        <v>13</v>
      </c>
      <c r="N24" s="48" t="str">
        <f>"0x"&amp;DEC2HEX((IF(H24=data!$C$2, 0, IF(H24=data!$C$3, 1, IF(H24=data!$C$4, 2, 3)))+F24*4+E24*256+(IF(G24=data!$D$2, 0, IF(G24=data!$D$3, 1, IF(G24=data!$D$4, 2, IF(G24=data!$D$5, 3, IF(G24=data!$D$6, 4, IF(G24=data!$D$7, 5, IF(G24=data!$D$8, 6, 7))))))))*4096+(IF(I24=data!$E$2, 0, 1))*65536+(IF(J24=data!$F$2, 0, 1))*131072+(IF(K24=data!$G$2, 0, 1))*262144+(IF(L24=data!$H$2, 0, 1))*524288), 8)</f>
        <v>0x00002140</v>
      </c>
    </row>
    <row r="25" spans="2:14" ht="15" thickBot="1" x14ac:dyDescent="0.35">
      <c r="B25" s="63"/>
      <c r="C25" s="53">
        <v>17</v>
      </c>
      <c r="D25" s="61"/>
      <c r="E25" s="42">
        <v>1</v>
      </c>
      <c r="F25" s="42">
        <v>17</v>
      </c>
      <c r="G25" s="42" t="s">
        <v>18</v>
      </c>
      <c r="H25" s="42" t="s">
        <v>10</v>
      </c>
      <c r="I25" s="42" t="s">
        <v>11</v>
      </c>
      <c r="J25" s="42" t="s">
        <v>11</v>
      </c>
      <c r="K25" s="42" t="s">
        <v>11</v>
      </c>
      <c r="L25" s="42" t="s">
        <v>13</v>
      </c>
      <c r="N25" s="48" t="str">
        <f>"0x"&amp;DEC2HEX((IF(H25=data!$C$2, 0, IF(H25=data!$C$3, 1, IF(H25=data!$C$4, 2, 3)))+F25*4+E25*256+(IF(G25=data!$D$2, 0, IF(G25=data!$D$3, 1, IF(G25=data!$D$4, 2, IF(G25=data!$D$5, 3, IF(G25=data!$D$6, 4, IF(G25=data!$D$7, 5, IF(G25=data!$D$8, 6, 7))))))))*4096+(IF(I25=data!$E$2, 0, 1))*65536+(IF(J25=data!$F$2, 0, 1))*131072+(IF(K25=data!$G$2, 0, 1))*262144+(IF(L25=data!$H$2, 0, 1))*524288), 8)</f>
        <v>0x00002144</v>
      </c>
    </row>
    <row r="26" spans="2:14" ht="15" thickBot="1" x14ac:dyDescent="0.35">
      <c r="B26" s="63"/>
      <c r="C26" s="53">
        <v>18</v>
      </c>
      <c r="D26" s="61"/>
      <c r="E26" s="42">
        <v>1</v>
      </c>
      <c r="F26" s="42">
        <v>18</v>
      </c>
      <c r="G26" s="42" t="s">
        <v>18</v>
      </c>
      <c r="H26" s="42" t="s">
        <v>10</v>
      </c>
      <c r="I26" s="42" t="s">
        <v>11</v>
      </c>
      <c r="J26" s="42" t="s">
        <v>11</v>
      </c>
      <c r="K26" s="42" t="s">
        <v>11</v>
      </c>
      <c r="L26" s="42" t="s">
        <v>13</v>
      </c>
      <c r="N26" s="48" t="str">
        <f>"0x"&amp;DEC2HEX((IF(H26=data!$C$2, 0, IF(H26=data!$C$3, 1, IF(H26=data!$C$4, 2, 3)))+F26*4+E26*256+(IF(G26=data!$D$2, 0, IF(G26=data!$D$3, 1, IF(G26=data!$D$4, 2, IF(G26=data!$D$5, 3, IF(G26=data!$D$6, 4, IF(G26=data!$D$7, 5, IF(G26=data!$D$8, 6, 7))))))))*4096+(IF(I26=data!$E$2, 0, 1))*65536+(IF(J26=data!$F$2, 0, 1))*131072+(IF(K26=data!$G$2, 0, 1))*262144+(IF(L26=data!$H$2, 0, 1))*524288), 8)</f>
        <v>0x00002148</v>
      </c>
    </row>
    <row r="27" spans="2:14" ht="15" thickBot="1" x14ac:dyDescent="0.35">
      <c r="B27" s="63"/>
      <c r="C27" s="53">
        <v>19</v>
      </c>
      <c r="D27" s="61"/>
      <c r="E27" s="42">
        <v>1</v>
      </c>
      <c r="F27" s="42">
        <v>19</v>
      </c>
      <c r="G27" s="42" t="s">
        <v>18</v>
      </c>
      <c r="H27" s="42" t="s">
        <v>10</v>
      </c>
      <c r="I27" s="42" t="s">
        <v>11</v>
      </c>
      <c r="J27" s="42" t="s">
        <v>11</v>
      </c>
      <c r="K27" s="42" t="s">
        <v>11</v>
      </c>
      <c r="L27" s="42" t="s">
        <v>13</v>
      </c>
      <c r="N27" s="48" t="str">
        <f>"0x"&amp;DEC2HEX((IF(H27=data!$C$2, 0, IF(H27=data!$C$3, 1, IF(H27=data!$C$4, 2, 3)))+F27*4+E27*256+(IF(G27=data!$D$2, 0, IF(G27=data!$D$3, 1, IF(G27=data!$D$4, 2, IF(G27=data!$D$5, 3, IF(G27=data!$D$6, 4, IF(G27=data!$D$7, 5, IF(G27=data!$D$8, 6, 7))))))))*4096+(IF(I27=data!$E$2, 0, 1))*65536+(IF(J27=data!$F$2, 0, 1))*131072+(IF(K27=data!$G$2, 0, 1))*262144+(IF(L27=data!$H$2, 0, 1))*524288), 8)</f>
        <v>0x0000214C</v>
      </c>
    </row>
    <row r="28" spans="2:14" ht="15" thickBot="1" x14ac:dyDescent="0.35">
      <c r="B28" s="63"/>
      <c r="C28" s="53">
        <v>20</v>
      </c>
      <c r="D28" s="61"/>
      <c r="E28" s="42">
        <v>1</v>
      </c>
      <c r="F28" s="42">
        <v>20</v>
      </c>
      <c r="G28" s="42" t="s">
        <v>18</v>
      </c>
      <c r="H28" s="42" t="s">
        <v>10</v>
      </c>
      <c r="I28" s="42" t="s">
        <v>11</v>
      </c>
      <c r="J28" s="42" t="s">
        <v>11</v>
      </c>
      <c r="K28" s="42" t="s">
        <v>11</v>
      </c>
      <c r="L28" s="42" t="s">
        <v>13</v>
      </c>
      <c r="N28" s="48" t="str">
        <f>"0x"&amp;DEC2HEX((IF(H28=data!$C$2, 0, IF(H28=data!$C$3, 1, IF(H28=data!$C$4, 2, 3)))+F28*4+E28*256+(IF(G28=data!$D$2, 0, IF(G28=data!$D$3, 1, IF(G28=data!$D$4, 2, IF(G28=data!$D$5, 3, IF(G28=data!$D$6, 4, IF(G28=data!$D$7, 5, IF(G28=data!$D$8, 6, 7))))))))*4096+(IF(I28=data!$E$2, 0, 1))*65536+(IF(J28=data!$F$2, 0, 1))*131072+(IF(K28=data!$G$2, 0, 1))*262144+(IF(L28=data!$H$2, 0, 1))*524288), 8)</f>
        <v>0x00002150</v>
      </c>
    </row>
    <row r="29" spans="2:14" ht="15" thickBot="1" x14ac:dyDescent="0.35">
      <c r="B29" s="63"/>
      <c r="C29" s="53">
        <v>21</v>
      </c>
      <c r="D29" s="61"/>
      <c r="E29" s="42">
        <v>1</v>
      </c>
      <c r="F29" s="42">
        <v>21</v>
      </c>
      <c r="G29" s="42" t="s">
        <v>18</v>
      </c>
      <c r="H29" s="42" t="s">
        <v>10</v>
      </c>
      <c r="I29" s="42" t="s">
        <v>11</v>
      </c>
      <c r="J29" s="42" t="s">
        <v>11</v>
      </c>
      <c r="K29" s="42" t="s">
        <v>11</v>
      </c>
      <c r="L29" s="42" t="s">
        <v>13</v>
      </c>
      <c r="N29" s="48" t="str">
        <f>"0x"&amp;DEC2HEX((IF(H29=data!$C$2, 0, IF(H29=data!$C$3, 1, IF(H29=data!$C$4, 2, 3)))+F29*4+E29*256+(IF(G29=data!$D$2, 0, IF(G29=data!$D$3, 1, IF(G29=data!$D$4, 2, IF(G29=data!$D$5, 3, IF(G29=data!$D$6, 4, IF(G29=data!$D$7, 5, IF(G29=data!$D$8, 6, 7))))))))*4096+(IF(I29=data!$E$2, 0, 1))*65536+(IF(J29=data!$F$2, 0, 1))*131072+(IF(K29=data!$G$2, 0, 1))*262144+(IF(L29=data!$H$2, 0, 1))*524288), 8)</f>
        <v>0x00002154</v>
      </c>
    </row>
    <row r="30" spans="2:14" ht="15" thickBot="1" x14ac:dyDescent="0.35">
      <c r="B30" s="63"/>
      <c r="C30" s="53">
        <v>22</v>
      </c>
      <c r="D30" s="61"/>
      <c r="E30" s="42">
        <v>1</v>
      </c>
      <c r="F30" s="42">
        <v>22</v>
      </c>
      <c r="G30" s="42" t="s">
        <v>18</v>
      </c>
      <c r="H30" s="42" t="s">
        <v>10</v>
      </c>
      <c r="I30" s="42" t="s">
        <v>11</v>
      </c>
      <c r="J30" s="42" t="s">
        <v>11</v>
      </c>
      <c r="K30" s="42" t="s">
        <v>11</v>
      </c>
      <c r="L30" s="42" t="s">
        <v>13</v>
      </c>
      <c r="N30" s="48" t="str">
        <f>"0x"&amp;DEC2HEX((IF(H30=data!$C$2, 0, IF(H30=data!$C$3, 1, IF(H30=data!$C$4, 2, 3)))+F30*4+E30*256+(IF(G30=data!$D$2, 0, IF(G30=data!$D$3, 1, IF(G30=data!$D$4, 2, IF(G30=data!$D$5, 3, IF(G30=data!$D$6, 4, IF(G30=data!$D$7, 5, IF(G30=data!$D$8, 6, 7))))))))*4096+(IF(I30=data!$E$2, 0, 1))*65536+(IF(J30=data!$F$2, 0, 1))*131072+(IF(K30=data!$G$2, 0, 1))*262144+(IF(L30=data!$H$2, 0, 1))*524288), 8)</f>
        <v>0x00002158</v>
      </c>
    </row>
    <row r="31" spans="2:14" ht="15" thickBot="1" x14ac:dyDescent="0.35">
      <c r="B31" s="63"/>
      <c r="C31" s="53">
        <v>23</v>
      </c>
      <c r="D31" s="61"/>
      <c r="E31" s="42">
        <v>1</v>
      </c>
      <c r="F31" s="42">
        <v>23</v>
      </c>
      <c r="G31" s="42" t="s">
        <v>18</v>
      </c>
      <c r="H31" s="42" t="s">
        <v>10</v>
      </c>
      <c r="I31" s="42" t="s">
        <v>11</v>
      </c>
      <c r="J31" s="42" t="s">
        <v>12</v>
      </c>
      <c r="K31" s="42" t="s">
        <v>11</v>
      </c>
      <c r="L31" s="42" t="s">
        <v>13</v>
      </c>
      <c r="N31" s="48" t="str">
        <f>"0x"&amp;DEC2HEX((IF(H31=data!$C$2, 0, IF(H31=data!$C$3, 1, IF(H31=data!$C$4, 2, 3)))+F31*4+E31*256+(IF(G31=data!$D$2, 0, IF(G31=data!$D$3, 1, IF(G31=data!$D$4, 2, IF(G31=data!$D$5, 3, IF(G31=data!$D$6, 4, IF(G31=data!$D$7, 5, IF(G31=data!$D$8, 6, 7))))))))*4096+(IF(I31=data!$E$2, 0, 1))*65536+(IF(J31=data!$F$2, 0, 1))*131072+(IF(K31=data!$G$2, 0, 1))*262144+(IF(L31=data!$H$2, 0, 1))*524288), 8)</f>
        <v>0x0002215C</v>
      </c>
    </row>
    <row r="32" spans="2:14" ht="15" thickBot="1" x14ac:dyDescent="0.35">
      <c r="B32" s="63"/>
      <c r="C32" s="53">
        <v>24</v>
      </c>
      <c r="D32" s="61"/>
      <c r="E32" s="42">
        <v>1</v>
      </c>
      <c r="F32" s="42">
        <v>24</v>
      </c>
      <c r="G32" s="42" t="s">
        <v>18</v>
      </c>
      <c r="H32" s="42" t="s">
        <v>19</v>
      </c>
      <c r="I32" s="42" t="s">
        <v>11</v>
      </c>
      <c r="J32" s="42" t="s">
        <v>11</v>
      </c>
      <c r="K32" s="42" t="s">
        <v>11</v>
      </c>
      <c r="L32" s="42" t="s">
        <v>13</v>
      </c>
      <c r="N32" s="48" t="str">
        <f>"0x"&amp;DEC2HEX((IF(H32=data!$C$2, 0, IF(H32=data!$C$3, 1, IF(H32=data!$C$4, 2, 3)))+F32*4+E32*256+(IF(G32=data!$D$2, 0, IF(G32=data!$D$3, 1, IF(G32=data!$D$4, 2, IF(G32=data!$D$5, 3, IF(G32=data!$D$6, 4, IF(G32=data!$D$7, 5, IF(G32=data!$D$8, 6, 7))))))))*4096+(IF(I32=data!$E$2, 0, 1))*65536+(IF(J32=data!$F$2, 0, 1))*131072+(IF(K32=data!$G$2, 0, 1))*262144+(IF(L32=data!$H$2, 0, 1))*524288), 8)</f>
        <v>0x00002161</v>
      </c>
    </row>
    <row r="33" spans="2:14" ht="15" thickBot="1" x14ac:dyDescent="0.35">
      <c r="B33" s="63"/>
      <c r="C33" s="53">
        <v>25</v>
      </c>
      <c r="D33" s="61"/>
      <c r="E33" s="42">
        <v>2</v>
      </c>
      <c r="F33" s="42">
        <v>0</v>
      </c>
      <c r="G33" s="42" t="s">
        <v>18</v>
      </c>
      <c r="H33" s="42" t="s">
        <v>19</v>
      </c>
      <c r="I33" s="42" t="s">
        <v>11</v>
      </c>
      <c r="J33" s="42" t="s">
        <v>11</v>
      </c>
      <c r="K33" s="42" t="s">
        <v>11</v>
      </c>
      <c r="L33" s="42" t="s">
        <v>13</v>
      </c>
      <c r="N33" s="48" t="str">
        <f>"0x"&amp;DEC2HEX((IF(H33=data!$C$2, 0, IF(H33=data!$C$3, 1, IF(H33=data!$C$4, 2, 3)))+F33*4+E33*256+(IF(G33=data!$D$2, 0, IF(G33=data!$D$3, 1, IF(G33=data!$D$4, 2, IF(G33=data!$D$5, 3, IF(G33=data!$D$6, 4, IF(G33=data!$D$7, 5, IF(G33=data!$D$8, 6, 7))))))))*4096+(IF(I33=data!$E$2, 0, 1))*65536+(IF(J33=data!$F$2, 0, 1))*131072+(IF(K33=data!$G$2, 0, 1))*262144+(IF(L33=data!$H$2, 0, 1))*524288), 8)</f>
        <v>0x00002201</v>
      </c>
    </row>
    <row r="34" spans="2:14" ht="15" thickBot="1" x14ac:dyDescent="0.35">
      <c r="B34" s="63"/>
      <c r="C34" s="53">
        <v>26</v>
      </c>
      <c r="D34" s="61"/>
      <c r="E34" s="42">
        <v>2</v>
      </c>
      <c r="F34" s="42">
        <v>1</v>
      </c>
      <c r="G34" s="42" t="s">
        <v>18</v>
      </c>
      <c r="H34" s="42" t="s">
        <v>19</v>
      </c>
      <c r="I34" s="42" t="s">
        <v>11</v>
      </c>
      <c r="J34" s="42" t="s">
        <v>11</v>
      </c>
      <c r="K34" s="42" t="s">
        <v>11</v>
      </c>
      <c r="L34" s="42" t="s">
        <v>13</v>
      </c>
      <c r="N34" s="48" t="str">
        <f>"0x"&amp;DEC2HEX((IF(H34=data!$C$2, 0, IF(H34=data!$C$3, 1, IF(H34=data!$C$4, 2, 3)))+F34*4+E34*256+(IF(G34=data!$D$2, 0, IF(G34=data!$D$3, 1, IF(G34=data!$D$4, 2, IF(G34=data!$D$5, 3, IF(G34=data!$D$6, 4, IF(G34=data!$D$7, 5, IF(G34=data!$D$8, 6, 7))))))))*4096+(IF(I34=data!$E$2, 0, 1))*65536+(IF(J34=data!$F$2, 0, 1))*131072+(IF(K34=data!$G$2, 0, 1))*262144+(IF(L34=data!$H$2, 0, 1))*524288), 8)</f>
        <v>0x00002205</v>
      </c>
    </row>
    <row r="35" spans="2:14" ht="15" thickBot="1" x14ac:dyDescent="0.35">
      <c r="B35" s="63"/>
      <c r="C35" s="53">
        <v>27</v>
      </c>
      <c r="D35" s="61"/>
      <c r="E35" s="42">
        <v>2</v>
      </c>
      <c r="F35" s="42">
        <v>2</v>
      </c>
      <c r="G35" s="42" t="s">
        <v>18</v>
      </c>
      <c r="H35" s="42" t="s">
        <v>19</v>
      </c>
      <c r="I35" s="42" t="s">
        <v>11</v>
      </c>
      <c r="J35" s="42" t="s">
        <v>11</v>
      </c>
      <c r="K35" s="42" t="s">
        <v>11</v>
      </c>
      <c r="L35" s="42" t="s">
        <v>13</v>
      </c>
      <c r="N35" s="48" t="str">
        <f>"0x"&amp;DEC2HEX((IF(H35=data!$C$2, 0, IF(H35=data!$C$3, 1, IF(H35=data!$C$4, 2, 3)))+F35*4+E35*256+(IF(G35=data!$D$2, 0, IF(G35=data!$D$3, 1, IF(G35=data!$D$4, 2, IF(G35=data!$D$5, 3, IF(G35=data!$D$6, 4, IF(G35=data!$D$7, 5, IF(G35=data!$D$8, 6, 7))))))))*4096+(IF(I35=data!$E$2, 0, 1))*65536+(IF(J35=data!$F$2, 0, 1))*131072+(IF(K35=data!$G$2, 0, 1))*262144+(IF(L35=data!$H$2, 0, 1))*524288), 8)</f>
        <v>0x00002209</v>
      </c>
    </row>
    <row r="36" spans="2:14" ht="15" thickBot="1" x14ac:dyDescent="0.35">
      <c r="B36" s="63"/>
      <c r="C36" s="53">
        <v>28</v>
      </c>
      <c r="D36" s="61"/>
      <c r="E36" s="42">
        <v>2</v>
      </c>
      <c r="F36" s="42">
        <v>3</v>
      </c>
      <c r="G36" s="42" t="s">
        <v>18</v>
      </c>
      <c r="H36" s="42" t="s">
        <v>19</v>
      </c>
      <c r="I36" s="42" t="s">
        <v>11</v>
      </c>
      <c r="J36" s="42" t="s">
        <v>11</v>
      </c>
      <c r="K36" s="42" t="s">
        <v>11</v>
      </c>
      <c r="L36" s="42" t="s">
        <v>13</v>
      </c>
      <c r="N36" s="48" t="str">
        <f>"0x"&amp;DEC2HEX((IF(H36=data!$C$2, 0, IF(H36=data!$C$3, 1, IF(H36=data!$C$4, 2, 3)))+F36*4+E36*256+(IF(G36=data!$D$2, 0, IF(G36=data!$D$3, 1, IF(G36=data!$D$4, 2, IF(G36=data!$D$5, 3, IF(G36=data!$D$6, 4, IF(G36=data!$D$7, 5, IF(G36=data!$D$8, 6, 7))))))))*4096+(IF(I36=data!$E$2, 0, 1))*65536+(IF(J36=data!$F$2, 0, 1))*131072+(IF(K36=data!$G$2, 0, 1))*262144+(IF(L36=data!$H$2, 0, 1))*524288), 8)</f>
        <v>0x0000220D</v>
      </c>
    </row>
    <row r="37" spans="2:14" ht="15" thickBot="1" x14ac:dyDescent="0.35">
      <c r="B37" s="63"/>
      <c r="C37" s="53">
        <v>29</v>
      </c>
      <c r="D37" s="61"/>
      <c r="E37" s="42">
        <v>2</v>
      </c>
      <c r="F37" s="42">
        <v>4</v>
      </c>
      <c r="G37" s="42" t="s">
        <v>18</v>
      </c>
      <c r="H37" s="42" t="s">
        <v>19</v>
      </c>
      <c r="I37" s="42" t="s">
        <v>11</v>
      </c>
      <c r="J37" s="42" t="s">
        <v>11</v>
      </c>
      <c r="K37" s="42" t="s">
        <v>11</v>
      </c>
      <c r="L37" s="42" t="s">
        <v>13</v>
      </c>
      <c r="N37" s="48" t="str">
        <f>"0x"&amp;DEC2HEX((IF(H37=data!$C$2, 0, IF(H37=data!$C$3, 1, IF(H37=data!$C$4, 2, 3)))+F37*4+E37*256+(IF(G37=data!$D$2, 0, IF(G37=data!$D$3, 1, IF(G37=data!$D$4, 2, IF(G37=data!$D$5, 3, IF(G37=data!$D$6, 4, IF(G37=data!$D$7, 5, IF(G37=data!$D$8, 6, 7))))))))*4096+(IF(I37=data!$E$2, 0, 1))*65536+(IF(J37=data!$F$2, 0, 1))*131072+(IF(K37=data!$G$2, 0, 1))*262144+(IF(L37=data!$H$2, 0, 1))*524288), 8)</f>
        <v>0x00002211</v>
      </c>
    </row>
    <row r="38" spans="2:14" ht="15" thickBot="1" x14ac:dyDescent="0.35">
      <c r="B38" s="63"/>
      <c r="C38" s="53">
        <v>30</v>
      </c>
      <c r="D38" s="61"/>
      <c r="E38" s="42">
        <v>2</v>
      </c>
      <c r="F38" s="42">
        <v>5</v>
      </c>
      <c r="G38" s="42" t="s">
        <v>18</v>
      </c>
      <c r="H38" s="42" t="s">
        <v>19</v>
      </c>
      <c r="I38" s="42" t="s">
        <v>11</v>
      </c>
      <c r="J38" s="42" t="s">
        <v>11</v>
      </c>
      <c r="K38" s="42" t="s">
        <v>11</v>
      </c>
      <c r="L38" s="42" t="s">
        <v>13</v>
      </c>
      <c r="N38" s="48" t="str">
        <f>"0x"&amp;DEC2HEX((IF(H38=data!$C$2, 0, IF(H38=data!$C$3, 1, IF(H38=data!$C$4, 2, 3)))+F38*4+E38*256+(IF(G38=data!$D$2, 0, IF(G38=data!$D$3, 1, IF(G38=data!$D$4, 2, IF(G38=data!$D$5, 3, IF(G38=data!$D$6, 4, IF(G38=data!$D$7, 5, IF(G38=data!$D$8, 6, 7))))))))*4096+(IF(I38=data!$E$2, 0, 1))*65536+(IF(J38=data!$F$2, 0, 1))*131072+(IF(K38=data!$G$2, 0, 1))*262144+(IF(L38=data!$H$2, 0, 1))*524288), 8)</f>
        <v>0x00002215</v>
      </c>
    </row>
    <row r="39" spans="2:14" ht="15" thickBot="1" x14ac:dyDescent="0.35">
      <c r="B39" s="63"/>
      <c r="C39" s="53">
        <v>31</v>
      </c>
      <c r="D39" s="61"/>
      <c r="E39" s="42">
        <v>2</v>
      </c>
      <c r="F39" s="42">
        <v>6</v>
      </c>
      <c r="G39" s="42" t="s">
        <v>18</v>
      </c>
      <c r="H39" s="42" t="s">
        <v>19</v>
      </c>
      <c r="I39" s="42" t="s">
        <v>11</v>
      </c>
      <c r="J39" s="42" t="s">
        <v>11</v>
      </c>
      <c r="K39" s="42" t="s">
        <v>11</v>
      </c>
      <c r="L39" s="42" t="s">
        <v>13</v>
      </c>
      <c r="N39" s="48" t="str">
        <f>"0x"&amp;DEC2HEX((IF(H39=data!$C$2, 0, IF(H39=data!$C$3, 1, IF(H39=data!$C$4, 2, 3)))+F39*4+E39*256+(IF(G39=data!$D$2, 0, IF(G39=data!$D$3, 1, IF(G39=data!$D$4, 2, IF(G39=data!$D$5, 3, IF(G39=data!$D$6, 4, IF(G39=data!$D$7, 5, IF(G39=data!$D$8, 6, 7))))))))*4096+(IF(I39=data!$E$2, 0, 1))*65536+(IF(J39=data!$F$2, 0, 1))*131072+(IF(K39=data!$G$2, 0, 1))*262144+(IF(L39=data!$H$2, 0, 1))*524288), 8)</f>
        <v>0x00002219</v>
      </c>
    </row>
    <row r="40" spans="2:14" ht="15" thickBot="1" x14ac:dyDescent="0.35">
      <c r="B40" s="63"/>
      <c r="C40" s="53">
        <v>32</v>
      </c>
      <c r="D40" s="61"/>
      <c r="E40" s="42">
        <v>2</v>
      </c>
      <c r="F40" s="42">
        <v>7</v>
      </c>
      <c r="G40" s="42" t="s">
        <v>18</v>
      </c>
      <c r="H40" s="42" t="s">
        <v>19</v>
      </c>
      <c r="I40" s="42" t="s">
        <v>11</v>
      </c>
      <c r="J40" s="42" t="s">
        <v>11</v>
      </c>
      <c r="K40" s="42" t="s">
        <v>11</v>
      </c>
      <c r="L40" s="42" t="s">
        <v>13</v>
      </c>
      <c r="N40" s="48" t="str">
        <f>"0x"&amp;DEC2HEX((IF(H40=data!$C$2, 0, IF(H40=data!$C$3, 1, IF(H40=data!$C$4, 2, 3)))+F40*4+E40*256+(IF(G40=data!$D$2, 0, IF(G40=data!$D$3, 1, IF(G40=data!$D$4, 2, IF(G40=data!$D$5, 3, IF(G40=data!$D$6, 4, IF(G40=data!$D$7, 5, IF(G40=data!$D$8, 6, 7))))))))*4096+(IF(I40=data!$E$2, 0, 1))*65536+(IF(J40=data!$F$2, 0, 1))*131072+(IF(K40=data!$G$2, 0, 1))*262144+(IF(L40=data!$H$2, 0, 1))*524288), 8)</f>
        <v>0x0000221D</v>
      </c>
    </row>
    <row r="41" spans="2:14" ht="15" thickBot="1" x14ac:dyDescent="0.35">
      <c r="B41" s="63"/>
      <c r="C41" s="53">
        <v>33</v>
      </c>
      <c r="D41" s="61"/>
      <c r="E41" s="42">
        <v>2</v>
      </c>
      <c r="F41" s="42">
        <v>8</v>
      </c>
      <c r="G41" s="42" t="s">
        <v>18</v>
      </c>
      <c r="H41" s="42" t="s">
        <v>19</v>
      </c>
      <c r="I41" s="42" t="s">
        <v>11</v>
      </c>
      <c r="J41" s="42" t="s">
        <v>11</v>
      </c>
      <c r="K41" s="42" t="s">
        <v>11</v>
      </c>
      <c r="L41" s="42" t="s">
        <v>13</v>
      </c>
      <c r="N41" s="48" t="str">
        <f>"0x"&amp;DEC2HEX((IF(H41=data!$C$2, 0, IF(H41=data!$C$3, 1, IF(H41=data!$C$4, 2, 3)))+F41*4+E41*256+(IF(G41=data!$D$2, 0, IF(G41=data!$D$3, 1, IF(G41=data!$D$4, 2, IF(G41=data!$D$5, 3, IF(G41=data!$D$6, 4, IF(G41=data!$D$7, 5, IF(G41=data!$D$8, 6, 7))))))))*4096+(IF(I41=data!$E$2, 0, 1))*65536+(IF(J41=data!$F$2, 0, 1))*131072+(IF(K41=data!$G$2, 0, 1))*262144+(IF(L41=data!$H$2, 0, 1))*524288), 8)</f>
        <v>0x00002221</v>
      </c>
    </row>
    <row r="42" spans="2:14" ht="15" thickBot="1" x14ac:dyDescent="0.35">
      <c r="B42" s="63"/>
      <c r="C42" s="53">
        <v>34</v>
      </c>
      <c r="D42" s="61"/>
      <c r="E42" s="42">
        <v>2</v>
      </c>
      <c r="F42" s="42">
        <v>9</v>
      </c>
      <c r="G42" s="42" t="s">
        <v>18</v>
      </c>
      <c r="H42" s="42" t="s">
        <v>19</v>
      </c>
      <c r="I42" s="42" t="s">
        <v>11</v>
      </c>
      <c r="J42" s="42" t="s">
        <v>11</v>
      </c>
      <c r="K42" s="42" t="s">
        <v>11</v>
      </c>
      <c r="L42" s="42" t="s">
        <v>13</v>
      </c>
      <c r="N42" s="48" t="str">
        <f>"0x"&amp;DEC2HEX((IF(H42=data!$C$2, 0, IF(H42=data!$C$3, 1, IF(H42=data!$C$4, 2, 3)))+F42*4+E42*256+(IF(G42=data!$D$2, 0, IF(G42=data!$D$3, 1, IF(G42=data!$D$4, 2, IF(G42=data!$D$5, 3, IF(G42=data!$D$6, 4, IF(G42=data!$D$7, 5, IF(G42=data!$D$8, 6, 7))))))))*4096+(IF(I42=data!$E$2, 0, 1))*65536+(IF(J42=data!$F$2, 0, 1))*131072+(IF(K42=data!$G$2, 0, 1))*262144+(IF(L42=data!$H$2, 0, 1))*524288), 8)</f>
        <v>0x00002225</v>
      </c>
    </row>
    <row r="43" spans="2:14" ht="15" thickBot="1" x14ac:dyDescent="0.35">
      <c r="B43" s="63"/>
      <c r="C43" s="53">
        <v>35</v>
      </c>
      <c r="D43" s="61"/>
      <c r="E43" s="42">
        <v>2</v>
      </c>
      <c r="F43" s="42">
        <v>10</v>
      </c>
      <c r="G43" s="42" t="s">
        <v>18</v>
      </c>
      <c r="H43" s="42" t="s">
        <v>19</v>
      </c>
      <c r="I43" s="42" t="s">
        <v>11</v>
      </c>
      <c r="J43" s="42" t="s">
        <v>11</v>
      </c>
      <c r="K43" s="42" t="s">
        <v>11</v>
      </c>
      <c r="L43" s="42" t="s">
        <v>13</v>
      </c>
      <c r="N43" s="48" t="str">
        <f>"0x"&amp;DEC2HEX((IF(H43=data!$C$2, 0, IF(H43=data!$C$3, 1, IF(H43=data!$C$4, 2, 3)))+F43*4+E43*256+(IF(G43=data!$D$2, 0, IF(G43=data!$D$3, 1, IF(G43=data!$D$4, 2, IF(G43=data!$D$5, 3, IF(G43=data!$D$6, 4, IF(G43=data!$D$7, 5, IF(G43=data!$D$8, 6, 7))))))))*4096+(IF(I43=data!$E$2, 0, 1))*65536+(IF(J43=data!$F$2, 0, 1))*131072+(IF(K43=data!$G$2, 0, 1))*262144+(IF(L43=data!$H$2, 0, 1))*524288), 8)</f>
        <v>0x00002229</v>
      </c>
    </row>
    <row r="44" spans="2:14" ht="15" thickBot="1" x14ac:dyDescent="0.35">
      <c r="B44" s="63"/>
      <c r="C44" s="53">
        <v>36</v>
      </c>
      <c r="D44" s="61"/>
      <c r="E44" s="42">
        <v>2</v>
      </c>
      <c r="F44" s="42">
        <v>11</v>
      </c>
      <c r="G44" s="42" t="s">
        <v>18</v>
      </c>
      <c r="H44" s="42" t="s">
        <v>19</v>
      </c>
      <c r="I44" s="42" t="s">
        <v>11</v>
      </c>
      <c r="J44" s="42" t="s">
        <v>11</v>
      </c>
      <c r="K44" s="42" t="s">
        <v>11</v>
      </c>
      <c r="L44" s="42" t="s">
        <v>13</v>
      </c>
      <c r="N44" s="48" t="str">
        <f>"0x"&amp;DEC2HEX((IF(H44=data!$C$2, 0, IF(H44=data!$C$3, 1, IF(H44=data!$C$4, 2, 3)))+F44*4+E44*256+(IF(G44=data!$D$2, 0, IF(G44=data!$D$3, 1, IF(G44=data!$D$4, 2, IF(G44=data!$D$5, 3, IF(G44=data!$D$6, 4, IF(G44=data!$D$7, 5, IF(G44=data!$D$8, 6, 7))))))))*4096+(IF(I44=data!$E$2, 0, 1))*65536+(IF(J44=data!$F$2, 0, 1))*131072+(IF(K44=data!$G$2, 0, 1))*262144+(IF(L44=data!$H$2, 0, 1))*524288), 8)</f>
        <v>0x0000222D</v>
      </c>
    </row>
    <row r="45" spans="2:14" ht="15" thickBot="1" x14ac:dyDescent="0.35">
      <c r="B45" s="63"/>
      <c r="C45" s="53">
        <v>37</v>
      </c>
      <c r="D45" s="61"/>
      <c r="E45" s="42">
        <v>3</v>
      </c>
      <c r="F45" s="42">
        <v>0</v>
      </c>
      <c r="G45" s="42" t="s">
        <v>18</v>
      </c>
      <c r="H45" s="42" t="s">
        <v>19</v>
      </c>
      <c r="I45" s="42" t="s">
        <v>11</v>
      </c>
      <c r="J45" s="42" t="s">
        <v>11</v>
      </c>
      <c r="K45" s="42" t="s">
        <v>11</v>
      </c>
      <c r="L45" s="42" t="s">
        <v>13</v>
      </c>
      <c r="N45" s="48" t="str">
        <f>"0x"&amp;DEC2HEX((IF(H45=data!$C$2, 0, IF(H45=data!$C$3, 1, IF(H45=data!$C$4, 2, 3)))+F45*4+E45*256+(IF(G45=data!$D$2, 0, IF(G45=data!$D$3, 1, IF(G45=data!$D$4, 2, IF(G45=data!$D$5, 3, IF(G45=data!$D$6, 4, IF(G45=data!$D$7, 5, IF(G45=data!$D$8, 6, 7))))))))*4096+(IF(I45=data!$E$2, 0, 1))*65536+(IF(J45=data!$F$2, 0, 1))*131072+(IF(K45=data!$G$2, 0, 1))*262144+(IF(L45=data!$H$2, 0, 1))*524288), 8)</f>
        <v>0x00002301</v>
      </c>
    </row>
    <row r="46" spans="2:14" ht="15" thickBot="1" x14ac:dyDescent="0.35">
      <c r="B46" s="63"/>
      <c r="C46" s="53">
        <v>38</v>
      </c>
      <c r="D46" s="61"/>
      <c r="E46" s="42">
        <v>3</v>
      </c>
      <c r="F46" s="42">
        <v>1</v>
      </c>
      <c r="G46" s="42" t="s">
        <v>18</v>
      </c>
      <c r="H46" s="42" t="s">
        <v>19</v>
      </c>
      <c r="I46" s="42" t="s">
        <v>11</v>
      </c>
      <c r="J46" s="42" t="s">
        <v>11</v>
      </c>
      <c r="K46" s="42" t="s">
        <v>11</v>
      </c>
      <c r="L46" s="42" t="s">
        <v>13</v>
      </c>
      <c r="N46" s="48" t="str">
        <f>"0x"&amp;DEC2HEX((IF(H46=data!$C$2, 0, IF(H46=data!$C$3, 1, IF(H46=data!$C$4, 2, 3)))+F46*4+E46*256+(IF(G46=data!$D$2, 0, IF(G46=data!$D$3, 1, IF(G46=data!$D$4, 2, IF(G46=data!$D$5, 3, IF(G46=data!$D$6, 4, IF(G46=data!$D$7, 5, IF(G46=data!$D$8, 6, 7))))))))*4096+(IF(I46=data!$E$2, 0, 1))*65536+(IF(J46=data!$F$2, 0, 1))*131072+(IF(K46=data!$G$2, 0, 1))*262144+(IF(L46=data!$H$2, 0, 1))*524288), 8)</f>
        <v>0x00002305</v>
      </c>
    </row>
    <row r="47" spans="2:14" ht="15" thickBot="1" x14ac:dyDescent="0.35">
      <c r="B47" s="63"/>
      <c r="C47" s="53">
        <v>39</v>
      </c>
      <c r="D47" s="61"/>
      <c r="E47" s="42">
        <v>3</v>
      </c>
      <c r="F47" s="42">
        <v>2</v>
      </c>
      <c r="G47" s="42" t="s">
        <v>18</v>
      </c>
      <c r="H47" s="42" t="s">
        <v>19</v>
      </c>
      <c r="I47" s="42" t="s">
        <v>11</v>
      </c>
      <c r="J47" s="42" t="s">
        <v>11</v>
      </c>
      <c r="K47" s="42" t="s">
        <v>11</v>
      </c>
      <c r="L47" s="42" t="s">
        <v>13</v>
      </c>
      <c r="N47" s="48" t="str">
        <f>"0x"&amp;DEC2HEX((IF(H47=data!$C$2, 0, IF(H47=data!$C$3, 1, IF(H47=data!$C$4, 2, 3)))+F47*4+E47*256+(IF(G47=data!$D$2, 0, IF(G47=data!$D$3, 1, IF(G47=data!$D$4, 2, IF(G47=data!$D$5, 3, IF(G47=data!$D$6, 4, IF(G47=data!$D$7, 5, IF(G47=data!$D$8, 6, 7))))))))*4096+(IF(I47=data!$E$2, 0, 1))*65536+(IF(J47=data!$F$2, 0, 1))*131072+(IF(K47=data!$G$2, 0, 1))*262144+(IF(L47=data!$H$2, 0, 1))*524288), 8)</f>
        <v>0x00002309</v>
      </c>
    </row>
    <row r="48" spans="2:14" ht="15" thickBot="1" x14ac:dyDescent="0.35">
      <c r="B48" s="63"/>
      <c r="C48" s="53">
        <v>40</v>
      </c>
      <c r="D48" s="61"/>
      <c r="E48" s="42">
        <v>3</v>
      </c>
      <c r="F48" s="42">
        <v>3</v>
      </c>
      <c r="G48" s="42" t="s">
        <v>18</v>
      </c>
      <c r="H48" s="42" t="s">
        <v>19</v>
      </c>
      <c r="I48" s="42" t="s">
        <v>11</v>
      </c>
      <c r="J48" s="42" t="s">
        <v>11</v>
      </c>
      <c r="K48" s="42" t="s">
        <v>11</v>
      </c>
      <c r="L48" s="42" t="s">
        <v>13</v>
      </c>
      <c r="N48" s="48" t="str">
        <f>"0x"&amp;DEC2HEX((IF(H48=data!$C$2, 0, IF(H48=data!$C$3, 1, IF(H48=data!$C$4, 2, 3)))+F48*4+E48*256+(IF(G48=data!$D$2, 0, IF(G48=data!$D$3, 1, IF(G48=data!$D$4, 2, IF(G48=data!$D$5, 3, IF(G48=data!$D$6, 4, IF(G48=data!$D$7, 5, IF(G48=data!$D$8, 6, 7))))))))*4096+(IF(I48=data!$E$2, 0, 1))*65536+(IF(J48=data!$F$2, 0, 1))*131072+(IF(K48=data!$G$2, 0, 1))*262144+(IF(L48=data!$H$2, 0, 1))*524288), 8)</f>
        <v>0x0000230D</v>
      </c>
    </row>
    <row r="49" spans="2:14" ht="15" thickBot="1" x14ac:dyDescent="0.35">
      <c r="B49" s="63"/>
      <c r="C49" s="53">
        <v>41</v>
      </c>
      <c r="D49" s="61"/>
      <c r="E49" s="42">
        <v>3</v>
      </c>
      <c r="F49" s="42">
        <v>4</v>
      </c>
      <c r="G49" s="42" t="s">
        <v>18</v>
      </c>
      <c r="H49" s="42" t="s">
        <v>19</v>
      </c>
      <c r="I49" s="42" t="s">
        <v>11</v>
      </c>
      <c r="J49" s="42" t="s">
        <v>11</v>
      </c>
      <c r="K49" s="42" t="s">
        <v>11</v>
      </c>
      <c r="L49" s="42" t="s">
        <v>13</v>
      </c>
      <c r="N49" s="48" t="str">
        <f>"0x"&amp;DEC2HEX((IF(H49=data!$C$2, 0, IF(H49=data!$C$3, 1, IF(H49=data!$C$4, 2, 3)))+F49*4+E49*256+(IF(G49=data!$D$2, 0, IF(G49=data!$D$3, 1, IF(G49=data!$D$4, 2, IF(G49=data!$D$5, 3, IF(G49=data!$D$6, 4, IF(G49=data!$D$7, 5, IF(G49=data!$D$8, 6, 7))))))))*4096+(IF(I49=data!$E$2, 0, 1))*65536+(IF(J49=data!$F$2, 0, 1))*131072+(IF(K49=data!$G$2, 0, 1))*262144+(IF(L49=data!$H$2, 0, 1))*524288), 8)</f>
        <v>0x00002311</v>
      </c>
    </row>
    <row r="50" spans="2:14" ht="15" thickBot="1" x14ac:dyDescent="0.35">
      <c r="B50" s="63"/>
      <c r="C50" s="53">
        <v>42</v>
      </c>
      <c r="D50" s="61"/>
      <c r="E50" s="42">
        <v>3</v>
      </c>
      <c r="F50" s="42">
        <v>5</v>
      </c>
      <c r="G50" s="42" t="s">
        <v>18</v>
      </c>
      <c r="H50" s="42" t="s">
        <v>19</v>
      </c>
      <c r="I50" s="42" t="s">
        <v>11</v>
      </c>
      <c r="J50" s="42" t="s">
        <v>11</v>
      </c>
      <c r="K50" s="42" t="s">
        <v>11</v>
      </c>
      <c r="L50" s="42" t="s">
        <v>13</v>
      </c>
      <c r="N50" s="48" t="str">
        <f>"0x"&amp;DEC2HEX((IF(H50=data!$C$2, 0, IF(H50=data!$C$3, 1, IF(H50=data!$C$4, 2, 3)))+F50*4+E50*256+(IF(G50=data!$D$2, 0, IF(G50=data!$D$3, 1, IF(G50=data!$D$4, 2, IF(G50=data!$D$5, 3, IF(G50=data!$D$6, 4, IF(G50=data!$D$7, 5, IF(G50=data!$D$8, 6, 7))))))))*4096+(IF(I50=data!$E$2, 0, 1))*65536+(IF(J50=data!$F$2, 0, 1))*131072+(IF(K50=data!$G$2, 0, 1))*262144+(IF(L50=data!$H$2, 0, 1))*524288), 8)</f>
        <v>0x00002315</v>
      </c>
    </row>
    <row r="51" spans="2:14" ht="15" thickBot="1" x14ac:dyDescent="0.35">
      <c r="B51" s="63"/>
      <c r="C51" s="53">
        <v>43</v>
      </c>
      <c r="D51" s="61"/>
      <c r="E51" s="42">
        <v>3</v>
      </c>
      <c r="F51" s="42">
        <v>6</v>
      </c>
      <c r="G51" s="42" t="s">
        <v>18</v>
      </c>
      <c r="H51" s="42" t="s">
        <v>19</v>
      </c>
      <c r="I51" s="42" t="s">
        <v>11</v>
      </c>
      <c r="J51" s="42" t="s">
        <v>11</v>
      </c>
      <c r="K51" s="42" t="s">
        <v>11</v>
      </c>
      <c r="L51" s="42" t="s">
        <v>13</v>
      </c>
      <c r="N51" s="48" t="str">
        <f>"0x"&amp;DEC2HEX((IF(H51=data!$C$2, 0, IF(H51=data!$C$3, 1, IF(H51=data!$C$4, 2, 3)))+F51*4+E51*256+(IF(G51=data!$D$2, 0, IF(G51=data!$D$3, 1, IF(G51=data!$D$4, 2, IF(G51=data!$D$5, 3, IF(G51=data!$D$6, 4, IF(G51=data!$D$7, 5, IF(G51=data!$D$8, 6, 7))))))))*4096+(IF(I51=data!$E$2, 0, 1))*65536+(IF(J51=data!$F$2, 0, 1))*131072+(IF(K51=data!$G$2, 0, 1))*262144+(IF(L51=data!$H$2, 0, 1))*524288), 8)</f>
        <v>0x00002319</v>
      </c>
    </row>
    <row r="52" spans="2:14" ht="15" thickBot="1" x14ac:dyDescent="0.35">
      <c r="B52" s="63"/>
      <c r="C52" s="53">
        <v>44</v>
      </c>
      <c r="D52" s="61"/>
      <c r="E52" s="42">
        <v>3</v>
      </c>
      <c r="F52" s="42">
        <v>7</v>
      </c>
      <c r="G52" s="42" t="s">
        <v>18</v>
      </c>
      <c r="H52" s="42" t="s">
        <v>19</v>
      </c>
      <c r="I52" s="42" t="s">
        <v>11</v>
      </c>
      <c r="J52" s="42" t="s">
        <v>11</v>
      </c>
      <c r="K52" s="42" t="s">
        <v>11</v>
      </c>
      <c r="L52" s="42" t="s">
        <v>13</v>
      </c>
      <c r="N52" s="48" t="str">
        <f>"0x"&amp;DEC2HEX((IF(H52=data!$C$2, 0, IF(H52=data!$C$3, 1, IF(H52=data!$C$4, 2, 3)))+F52*4+E52*256+(IF(G52=data!$D$2, 0, IF(G52=data!$D$3, 1, IF(G52=data!$D$4, 2, IF(G52=data!$D$5, 3, IF(G52=data!$D$6, 4, IF(G52=data!$D$7, 5, IF(G52=data!$D$8, 6, 7))))))))*4096+(IF(I52=data!$E$2, 0, 1))*65536+(IF(J52=data!$F$2, 0, 1))*131072+(IF(K52=data!$G$2, 0, 1))*262144+(IF(L52=data!$H$2, 0, 1))*524288), 8)</f>
        <v>0x0000231D</v>
      </c>
    </row>
    <row r="53" spans="2:14" ht="15" thickBot="1" x14ac:dyDescent="0.35">
      <c r="B53" s="63"/>
      <c r="C53" s="53">
        <v>45</v>
      </c>
      <c r="D53" s="61"/>
      <c r="E53" s="42">
        <v>4</v>
      </c>
      <c r="F53" s="42">
        <v>0</v>
      </c>
      <c r="G53" s="42" t="s">
        <v>18</v>
      </c>
      <c r="H53" s="42" t="s">
        <v>19</v>
      </c>
      <c r="I53" s="42" t="s">
        <v>11</v>
      </c>
      <c r="J53" s="42" t="s">
        <v>11</v>
      </c>
      <c r="K53" s="42" t="s">
        <v>11</v>
      </c>
      <c r="L53" s="42" t="s">
        <v>13</v>
      </c>
      <c r="N53" s="48" t="str">
        <f>"0x"&amp;DEC2HEX((IF(H53=data!$C$2, 0, IF(H53=data!$C$3, 1, IF(H53=data!$C$4, 2, 3)))+F53*4+E53*256+(IF(G53=data!$D$2, 0, IF(G53=data!$D$3, 1, IF(G53=data!$D$4, 2, IF(G53=data!$D$5, 3, IF(G53=data!$D$6, 4, IF(G53=data!$D$7, 5, IF(G53=data!$D$8, 6, 7))))))))*4096+(IF(I53=data!$E$2, 0, 1))*65536+(IF(J53=data!$F$2, 0, 1))*131072+(IF(K53=data!$G$2, 0, 1))*262144+(IF(L53=data!$H$2, 0, 1))*524288), 8)</f>
        <v>0x00002401</v>
      </c>
    </row>
    <row r="54" spans="2:14" ht="15" thickBot="1" x14ac:dyDescent="0.35">
      <c r="B54" s="63"/>
      <c r="C54" s="53">
        <v>46</v>
      </c>
      <c r="D54" s="61"/>
      <c r="E54" s="42">
        <v>4</v>
      </c>
      <c r="F54" s="42">
        <v>1</v>
      </c>
      <c r="G54" s="42" t="s">
        <v>18</v>
      </c>
      <c r="H54" s="42" t="s">
        <v>19</v>
      </c>
      <c r="I54" s="42" t="s">
        <v>11</v>
      </c>
      <c r="J54" s="42" t="s">
        <v>11</v>
      </c>
      <c r="K54" s="42" t="s">
        <v>11</v>
      </c>
      <c r="L54" s="42" t="s">
        <v>13</v>
      </c>
      <c r="N54" s="48" t="str">
        <f>"0x"&amp;DEC2HEX((IF(H54=data!$C$2, 0, IF(H54=data!$C$3, 1, IF(H54=data!$C$4, 2, 3)))+F54*4+E54*256+(IF(G54=data!$D$2, 0, IF(G54=data!$D$3, 1, IF(G54=data!$D$4, 2, IF(G54=data!$D$5, 3, IF(G54=data!$D$6, 4, IF(G54=data!$D$7, 5, IF(G54=data!$D$8, 6, 7))))))))*4096+(IF(I54=data!$E$2, 0, 1))*65536+(IF(J54=data!$F$2, 0, 1))*131072+(IF(K54=data!$G$2, 0, 1))*262144+(IF(L54=data!$H$2, 0, 1))*524288), 8)</f>
        <v>0x00002405</v>
      </c>
    </row>
    <row r="55" spans="2:14" ht="15" thickBot="1" x14ac:dyDescent="0.35">
      <c r="B55" s="63"/>
      <c r="C55" s="53">
        <v>47</v>
      </c>
      <c r="D55" s="61"/>
      <c r="E55" s="42">
        <v>4</v>
      </c>
      <c r="F55" s="42">
        <v>2</v>
      </c>
      <c r="G55" s="42" t="s">
        <v>18</v>
      </c>
      <c r="H55" s="42" t="s">
        <v>19</v>
      </c>
      <c r="I55" s="42" t="s">
        <v>11</v>
      </c>
      <c r="J55" s="42" t="s">
        <v>11</v>
      </c>
      <c r="K55" s="42" t="s">
        <v>11</v>
      </c>
      <c r="L55" s="42" t="s">
        <v>13</v>
      </c>
      <c r="N55" s="48" t="str">
        <f>"0x"&amp;DEC2HEX((IF(H55=data!$C$2, 0, IF(H55=data!$C$3, 1, IF(H55=data!$C$4, 2, 3)))+F55*4+E55*256+(IF(G55=data!$D$2, 0, IF(G55=data!$D$3, 1, IF(G55=data!$D$4, 2, IF(G55=data!$D$5, 3, IF(G55=data!$D$6, 4, IF(G55=data!$D$7, 5, IF(G55=data!$D$8, 6, 7))))))))*4096+(IF(I55=data!$E$2, 0, 1))*65536+(IF(J55=data!$F$2, 0, 1))*131072+(IF(K55=data!$G$2, 0, 1))*262144+(IF(L55=data!$H$2, 0, 1))*524288), 8)</f>
        <v>0x00002409</v>
      </c>
    </row>
    <row r="56" spans="2:14" ht="15" thickBot="1" x14ac:dyDescent="0.35">
      <c r="B56" s="63"/>
      <c r="C56" s="53">
        <v>48</v>
      </c>
      <c r="D56" s="61"/>
      <c r="E56" s="42">
        <v>4</v>
      </c>
      <c r="F56" s="42">
        <v>3</v>
      </c>
      <c r="G56" s="42" t="s">
        <v>18</v>
      </c>
      <c r="H56" s="42" t="s">
        <v>19</v>
      </c>
      <c r="I56" s="42" t="s">
        <v>11</v>
      </c>
      <c r="J56" s="42" t="s">
        <v>11</v>
      </c>
      <c r="K56" s="42" t="s">
        <v>11</v>
      </c>
      <c r="L56" s="42" t="s">
        <v>13</v>
      </c>
      <c r="N56" s="48" t="str">
        <f>"0x"&amp;DEC2HEX((IF(H56=data!$C$2, 0, IF(H56=data!$C$3, 1, IF(H56=data!$C$4, 2, 3)))+F56*4+E56*256+(IF(G56=data!$D$2, 0, IF(G56=data!$D$3, 1, IF(G56=data!$D$4, 2, IF(G56=data!$D$5, 3, IF(G56=data!$D$6, 4, IF(G56=data!$D$7, 5, IF(G56=data!$D$8, 6, 7))))))))*4096+(IF(I56=data!$E$2, 0, 1))*65536+(IF(J56=data!$F$2, 0, 1))*131072+(IF(K56=data!$G$2, 0, 1))*262144+(IF(L56=data!$H$2, 0, 1))*524288), 8)</f>
        <v>0x0000240D</v>
      </c>
    </row>
    <row r="57" spans="2:14" ht="15" thickBot="1" x14ac:dyDescent="0.35">
      <c r="B57" s="63"/>
      <c r="C57" s="53">
        <v>49</v>
      </c>
      <c r="D57" s="61"/>
      <c r="E57" s="42">
        <v>4</v>
      </c>
      <c r="F57" s="42">
        <v>4</v>
      </c>
      <c r="G57" s="42" t="s">
        <v>18</v>
      </c>
      <c r="H57" s="42" t="s">
        <v>19</v>
      </c>
      <c r="I57" s="42" t="s">
        <v>11</v>
      </c>
      <c r="J57" s="42" t="s">
        <v>11</v>
      </c>
      <c r="K57" s="42" t="s">
        <v>11</v>
      </c>
      <c r="L57" s="42" t="s">
        <v>13</v>
      </c>
      <c r="N57" s="48" t="str">
        <f>"0x"&amp;DEC2HEX((IF(H57=data!$C$2, 0, IF(H57=data!$C$3, 1, IF(H57=data!$C$4, 2, 3)))+F57*4+E57*256+(IF(G57=data!$D$2, 0, IF(G57=data!$D$3, 1, IF(G57=data!$D$4, 2, IF(G57=data!$D$5, 3, IF(G57=data!$D$6, 4, IF(G57=data!$D$7, 5, IF(G57=data!$D$8, 6, 7))))))))*4096+(IF(I57=data!$E$2, 0, 1))*65536+(IF(J57=data!$F$2, 0, 1))*131072+(IF(K57=data!$G$2, 0, 1))*262144+(IF(L57=data!$H$2, 0, 1))*524288), 8)</f>
        <v>0x00002411</v>
      </c>
    </row>
    <row r="58" spans="2:14" ht="15" thickBot="1" x14ac:dyDescent="0.35">
      <c r="B58" s="63"/>
      <c r="C58" s="53">
        <v>50</v>
      </c>
      <c r="D58" s="61"/>
      <c r="E58" s="42">
        <v>4</v>
      </c>
      <c r="F58" s="42">
        <v>5</v>
      </c>
      <c r="G58" s="42" t="s">
        <v>18</v>
      </c>
      <c r="H58" s="42" t="s">
        <v>19</v>
      </c>
      <c r="I58" s="42" t="s">
        <v>11</v>
      </c>
      <c r="J58" s="42" t="s">
        <v>11</v>
      </c>
      <c r="K58" s="42" t="s">
        <v>11</v>
      </c>
      <c r="L58" s="42" t="s">
        <v>13</v>
      </c>
      <c r="N58" s="48" t="str">
        <f>"0x"&amp;DEC2HEX((IF(H58=data!$C$2, 0, IF(H58=data!$C$3, 1, IF(H58=data!$C$4, 2, 3)))+F58*4+E58*256+(IF(G58=data!$D$2, 0, IF(G58=data!$D$3, 1, IF(G58=data!$D$4, 2, IF(G58=data!$D$5, 3, IF(G58=data!$D$6, 4, IF(G58=data!$D$7, 5, IF(G58=data!$D$8, 6, 7))))))))*4096+(IF(I58=data!$E$2, 0, 1))*65536+(IF(J58=data!$F$2, 0, 1))*131072+(IF(K58=data!$G$2, 0, 1))*262144+(IF(L58=data!$H$2, 0, 1))*524288), 8)</f>
        <v>0x00002415</v>
      </c>
    </row>
    <row r="59" spans="2:14" ht="15" thickBot="1" x14ac:dyDescent="0.35">
      <c r="B59" s="63"/>
      <c r="C59" s="53">
        <v>51</v>
      </c>
      <c r="D59" s="61"/>
      <c r="E59" s="42">
        <v>8</v>
      </c>
      <c r="F59" s="42">
        <v>0</v>
      </c>
      <c r="G59" s="42" t="s">
        <v>18</v>
      </c>
      <c r="H59" s="42" t="s">
        <v>19</v>
      </c>
      <c r="I59" s="42" t="s">
        <v>11</v>
      </c>
      <c r="J59" s="42" t="s">
        <v>11</v>
      </c>
      <c r="K59" s="42" t="s">
        <v>11</v>
      </c>
      <c r="L59" s="42" t="s">
        <v>13</v>
      </c>
      <c r="N59" s="48" t="str">
        <f>"0x"&amp;DEC2HEX((IF(H59=data!$C$2, 0, IF(H59=data!$C$3, 1, IF(H59=data!$C$4, 2, 3)))+F59*4+E59*256+(IF(G59=data!$D$2, 0, IF(G59=data!$D$3, 1, IF(G59=data!$D$4, 2, IF(G59=data!$D$5, 3, IF(G59=data!$D$6, 4, IF(G59=data!$D$7, 5, IF(G59=data!$D$8, 6, 7))))))))*4096+(IF(I59=data!$E$2, 0, 1))*65536+(IF(J59=data!$F$2, 0, 1))*131072+(IF(K59=data!$G$2, 0, 1))*262144+(IF(L59=data!$H$2, 0, 1))*524288), 8)</f>
        <v>0x00002801</v>
      </c>
    </row>
    <row r="60" spans="2:14" ht="15" thickBot="1" x14ac:dyDescent="0.35">
      <c r="B60" s="63"/>
      <c r="C60" s="53">
        <v>52</v>
      </c>
      <c r="D60" s="61"/>
      <c r="E60" s="42">
        <v>8</v>
      </c>
      <c r="F60" s="42">
        <v>1</v>
      </c>
      <c r="G60" s="42" t="s">
        <v>18</v>
      </c>
      <c r="H60" s="42" t="s">
        <v>19</v>
      </c>
      <c r="I60" s="42" t="s">
        <v>11</v>
      </c>
      <c r="J60" s="42" t="s">
        <v>11</v>
      </c>
      <c r="K60" s="42" t="s">
        <v>11</v>
      </c>
      <c r="L60" s="42" t="s">
        <v>13</v>
      </c>
      <c r="N60" s="48" t="str">
        <f>"0x"&amp;DEC2HEX((IF(H60=data!$C$2, 0, IF(H60=data!$C$3, 1, IF(H60=data!$C$4, 2, 3)))+F60*4+E60*256+(IF(G60=data!$D$2, 0, IF(G60=data!$D$3, 1, IF(G60=data!$D$4, 2, IF(G60=data!$D$5, 3, IF(G60=data!$D$6, 4, IF(G60=data!$D$7, 5, IF(G60=data!$D$8, 6, 7))))))))*4096+(IF(I60=data!$E$2, 0, 1))*65536+(IF(J60=data!$F$2, 0, 1))*131072+(IF(K60=data!$G$2, 0, 1))*262144+(IF(L60=data!$H$2, 0, 1))*524288), 8)</f>
        <v>0x00002805</v>
      </c>
    </row>
    <row r="61" spans="2:14" ht="15" thickBot="1" x14ac:dyDescent="0.35">
      <c r="B61" s="63"/>
      <c r="C61" s="53">
        <v>53</v>
      </c>
      <c r="D61" s="61"/>
      <c r="E61" s="42">
        <v>8</v>
      </c>
      <c r="F61" s="42">
        <v>2</v>
      </c>
      <c r="G61" s="42" t="s">
        <v>18</v>
      </c>
      <c r="H61" s="42" t="s">
        <v>19</v>
      </c>
      <c r="I61" s="42" t="s">
        <v>11</v>
      </c>
      <c r="J61" s="42" t="s">
        <v>11</v>
      </c>
      <c r="K61" s="42" t="s">
        <v>11</v>
      </c>
      <c r="L61" s="42" t="s">
        <v>13</v>
      </c>
      <c r="N61" s="48" t="str">
        <f>"0x"&amp;DEC2HEX((IF(H61=data!$C$2, 0, IF(H61=data!$C$3, 1, IF(H61=data!$C$4, 2, 3)))+F61*4+E61*256+(IF(G61=data!$D$2, 0, IF(G61=data!$D$3, 1, IF(G61=data!$D$4, 2, IF(G61=data!$D$5, 3, IF(G61=data!$D$6, 4, IF(G61=data!$D$7, 5, IF(G61=data!$D$8, 6, 7))))))))*4096+(IF(I61=data!$E$2, 0, 1))*65536+(IF(J61=data!$F$2, 0, 1))*131072+(IF(K61=data!$G$2, 0, 1))*262144+(IF(L61=data!$H$2, 0, 1))*524288), 8)</f>
        <v>0x00002809</v>
      </c>
    </row>
    <row r="62" spans="2:14" ht="15" thickBot="1" x14ac:dyDescent="0.35">
      <c r="B62" s="63"/>
      <c r="C62" s="53">
        <v>54</v>
      </c>
      <c r="D62" s="61"/>
      <c r="E62" s="42">
        <v>1</v>
      </c>
      <c r="F62" s="42">
        <v>3</v>
      </c>
      <c r="G62" s="42" t="s">
        <v>18</v>
      </c>
      <c r="H62" s="42" t="s">
        <v>19</v>
      </c>
      <c r="I62" s="42" t="s">
        <v>11</v>
      </c>
      <c r="J62" s="42" t="s">
        <v>11</v>
      </c>
      <c r="K62" s="42" t="s">
        <v>11</v>
      </c>
      <c r="L62" s="42" t="s">
        <v>13</v>
      </c>
      <c r="N62" s="48" t="str">
        <f>"0x"&amp;DEC2HEX((IF(H62=data!$C$2, 0, IF(H62=data!$C$3, 1, IF(H62=data!$C$4, 2, 3)))+F62*4+E62*256+(IF(G62=data!$D$2, 0, IF(G62=data!$D$3, 1, IF(G62=data!$D$4, 2, IF(G62=data!$D$5, 3, IF(G62=data!$D$6, 4, IF(G62=data!$D$7, 5, IF(G62=data!$D$8, 6, 7))))))))*4096+(IF(I62=data!$E$2, 0, 1))*65536+(IF(J62=data!$F$2, 0, 1))*131072+(IF(K62=data!$G$2, 0, 1))*262144+(IF(L62=data!$H$2, 0, 1))*524288), 8)</f>
        <v>0x0000210D</v>
      </c>
    </row>
    <row r="63" spans="2:14" ht="15" thickBot="1" x14ac:dyDescent="0.35">
      <c r="B63" s="63"/>
      <c r="C63" s="53">
        <v>55</v>
      </c>
      <c r="D63" s="61"/>
      <c r="E63" s="42">
        <v>1</v>
      </c>
      <c r="F63" s="42">
        <v>4</v>
      </c>
      <c r="G63" s="42" t="s">
        <v>18</v>
      </c>
      <c r="H63" s="42" t="s">
        <v>19</v>
      </c>
      <c r="I63" s="42" t="s">
        <v>11</v>
      </c>
      <c r="J63" s="42" t="s">
        <v>11</v>
      </c>
      <c r="K63" s="42" t="s">
        <v>11</v>
      </c>
      <c r="L63" s="42" t="s">
        <v>13</v>
      </c>
      <c r="N63" s="48" t="str">
        <f>"0x"&amp;DEC2HEX((IF(H63=data!$C$2, 0, IF(H63=data!$C$3, 1, IF(H63=data!$C$4, 2, 3)))+F63*4+E63*256+(IF(G63=data!$D$2, 0, IF(G63=data!$D$3, 1, IF(G63=data!$D$4, 2, IF(G63=data!$D$5, 3, IF(G63=data!$D$6, 4, IF(G63=data!$D$7, 5, IF(G63=data!$D$8, 6, 7))))))))*4096+(IF(I63=data!$E$2, 0, 1))*65536+(IF(J63=data!$F$2, 0, 1))*131072+(IF(K63=data!$G$2, 0, 1))*262144+(IF(L63=data!$H$2, 0, 1))*524288), 8)</f>
        <v>0x00002111</v>
      </c>
    </row>
    <row r="64" spans="2:14" ht="15" thickBot="1" x14ac:dyDescent="0.35">
      <c r="B64" s="63"/>
      <c r="C64" s="53">
        <v>56</v>
      </c>
      <c r="D64" s="61"/>
      <c r="E64" s="42">
        <v>1</v>
      </c>
      <c r="F64" s="42">
        <v>5</v>
      </c>
      <c r="G64" s="42" t="s">
        <v>18</v>
      </c>
      <c r="H64" s="42" t="s">
        <v>19</v>
      </c>
      <c r="I64" s="42" t="s">
        <v>11</v>
      </c>
      <c r="J64" s="42" t="s">
        <v>11</v>
      </c>
      <c r="K64" s="42" t="s">
        <v>11</v>
      </c>
      <c r="L64" s="42" t="s">
        <v>13</v>
      </c>
      <c r="N64" s="48" t="str">
        <f>"0x"&amp;DEC2HEX((IF(H64=data!$C$2, 0, IF(H64=data!$C$3, 1, IF(H64=data!$C$4, 2, 3)))+F64*4+E64*256+(IF(G64=data!$D$2, 0, IF(G64=data!$D$3, 1, IF(G64=data!$D$4, 2, IF(G64=data!$D$5, 3, IF(G64=data!$D$6, 4, IF(G64=data!$D$7, 5, IF(G64=data!$D$8, 6, 7))))))))*4096+(IF(I64=data!$E$2, 0, 1))*65536+(IF(J64=data!$F$2, 0, 1))*131072+(IF(K64=data!$G$2, 0, 1))*262144+(IF(L64=data!$H$2, 0, 1))*524288), 8)</f>
        <v>0x00002115</v>
      </c>
    </row>
    <row r="65" spans="2:14" ht="15" thickBot="1" x14ac:dyDescent="0.35">
      <c r="B65" s="63"/>
      <c r="C65" s="53">
        <v>57</v>
      </c>
      <c r="D65" s="61"/>
      <c r="E65" s="42">
        <v>1</v>
      </c>
      <c r="F65" s="42">
        <v>6</v>
      </c>
      <c r="G65" s="42" t="s">
        <v>18</v>
      </c>
      <c r="H65" s="42" t="s">
        <v>19</v>
      </c>
      <c r="I65" s="42" t="s">
        <v>11</v>
      </c>
      <c r="J65" s="42" t="s">
        <v>11</v>
      </c>
      <c r="K65" s="42" t="s">
        <v>11</v>
      </c>
      <c r="L65" s="42" t="s">
        <v>13</v>
      </c>
      <c r="N65" s="48" t="str">
        <f>"0x"&amp;DEC2HEX((IF(H65=data!$C$2, 0, IF(H65=data!$C$3, 1, IF(H65=data!$C$4, 2, 3)))+F65*4+E65*256+(IF(G65=data!$D$2, 0, IF(G65=data!$D$3, 1, IF(G65=data!$D$4, 2, IF(G65=data!$D$5, 3, IF(G65=data!$D$6, 4, IF(G65=data!$D$7, 5, IF(G65=data!$D$8, 6, 7))))))))*4096+(IF(I65=data!$E$2, 0, 1))*65536+(IF(J65=data!$F$2, 0, 1))*131072+(IF(K65=data!$G$2, 0, 1))*262144+(IF(L65=data!$H$2, 0, 1))*524288), 8)</f>
        <v>0x00002119</v>
      </c>
    </row>
    <row r="66" spans="2:14" ht="15" thickBot="1" x14ac:dyDescent="0.35">
      <c r="B66" s="63"/>
      <c r="C66" s="53">
        <v>58</v>
      </c>
      <c r="D66" s="61"/>
      <c r="E66" s="42">
        <v>1</v>
      </c>
      <c r="F66" s="42">
        <v>7</v>
      </c>
      <c r="G66" s="42" t="s">
        <v>18</v>
      </c>
      <c r="H66" s="42" t="s">
        <v>19</v>
      </c>
      <c r="I66" s="42" t="s">
        <v>11</v>
      </c>
      <c r="J66" s="42" t="s">
        <v>11</v>
      </c>
      <c r="K66" s="42" t="s">
        <v>11</v>
      </c>
      <c r="L66" s="42" t="s">
        <v>13</v>
      </c>
      <c r="N66" s="48" t="str">
        <f>"0x"&amp;DEC2HEX((IF(H66=data!$C$2, 0, IF(H66=data!$C$3, 1, IF(H66=data!$C$4, 2, 3)))+F66*4+E66*256+(IF(G66=data!$D$2, 0, IF(G66=data!$D$3, 1, IF(G66=data!$D$4, 2, IF(G66=data!$D$5, 3, IF(G66=data!$D$6, 4, IF(G66=data!$D$7, 5, IF(G66=data!$D$8, 6, 7))))))))*4096+(IF(I66=data!$E$2, 0, 1))*65536+(IF(J66=data!$F$2, 0, 1))*131072+(IF(K66=data!$G$2, 0, 1))*262144+(IF(L66=data!$H$2, 0, 1))*524288), 8)</f>
        <v>0x0000211D</v>
      </c>
    </row>
    <row r="67" spans="2:14" ht="15" thickBot="1" x14ac:dyDescent="0.35">
      <c r="B67" s="63"/>
      <c r="C67" s="53">
        <v>59</v>
      </c>
      <c r="D67" s="61"/>
      <c r="E67" s="42">
        <v>1</v>
      </c>
      <c r="F67" s="42">
        <v>8</v>
      </c>
      <c r="G67" s="42" t="s">
        <v>18</v>
      </c>
      <c r="H67" s="42" t="s">
        <v>19</v>
      </c>
      <c r="I67" s="42" t="s">
        <v>11</v>
      </c>
      <c r="J67" s="42" t="s">
        <v>11</v>
      </c>
      <c r="K67" s="42" t="s">
        <v>11</v>
      </c>
      <c r="L67" s="42" t="s">
        <v>13</v>
      </c>
      <c r="N67" s="48" t="str">
        <f>"0x"&amp;DEC2HEX((IF(H67=data!$C$2, 0, IF(H67=data!$C$3, 1, IF(H67=data!$C$4, 2, 3)))+F67*4+E67*256+(IF(G67=data!$D$2, 0, IF(G67=data!$D$3, 1, IF(G67=data!$D$4, 2, IF(G67=data!$D$5, 3, IF(G67=data!$D$6, 4, IF(G67=data!$D$7, 5, IF(G67=data!$D$8, 6, 7))))))))*4096+(IF(I67=data!$E$2, 0, 1))*65536+(IF(J67=data!$F$2, 0, 1))*131072+(IF(K67=data!$G$2, 0, 1))*262144+(IF(L67=data!$H$2, 0, 1))*524288), 8)</f>
        <v>0x00002121</v>
      </c>
    </row>
    <row r="68" spans="2:14" ht="15" thickBot="1" x14ac:dyDescent="0.35">
      <c r="B68" s="63"/>
      <c r="C68" s="53">
        <v>60</v>
      </c>
      <c r="D68" s="61"/>
      <c r="E68" s="42">
        <v>1</v>
      </c>
      <c r="F68" s="42">
        <v>9</v>
      </c>
      <c r="G68" s="42" t="s">
        <v>18</v>
      </c>
      <c r="H68" s="42" t="s">
        <v>19</v>
      </c>
      <c r="I68" s="42" t="s">
        <v>11</v>
      </c>
      <c r="J68" s="42" t="s">
        <v>11</v>
      </c>
      <c r="K68" s="42" t="s">
        <v>11</v>
      </c>
      <c r="L68" s="42" t="s">
        <v>13</v>
      </c>
      <c r="N68" s="48" t="str">
        <f>"0x"&amp;DEC2HEX((IF(H68=data!$C$2, 0, IF(H68=data!$C$3, 1, IF(H68=data!$C$4, 2, 3)))+F68*4+E68*256+(IF(G68=data!$D$2, 0, IF(G68=data!$D$3, 1, IF(G68=data!$D$4, 2, IF(G68=data!$D$5, 3, IF(G68=data!$D$6, 4, IF(G68=data!$D$7, 5, IF(G68=data!$D$8, 6, 7))))))))*4096+(IF(I68=data!$E$2, 0, 1))*65536+(IF(J68=data!$F$2, 0, 1))*131072+(IF(K68=data!$G$2, 0, 1))*262144+(IF(L68=data!$H$2, 0, 1))*524288), 8)</f>
        <v>0x00002125</v>
      </c>
    </row>
    <row r="69" spans="2:14" ht="15" thickBot="1" x14ac:dyDescent="0.35">
      <c r="B69" s="63"/>
      <c r="C69" s="53">
        <v>61</v>
      </c>
      <c r="D69" s="61"/>
      <c r="E69" s="42">
        <v>1</v>
      </c>
      <c r="F69" s="42">
        <v>10</v>
      </c>
      <c r="G69" s="42" t="s">
        <v>18</v>
      </c>
      <c r="H69" s="42" t="s">
        <v>19</v>
      </c>
      <c r="I69" s="42" t="s">
        <v>11</v>
      </c>
      <c r="J69" s="42" t="s">
        <v>11</v>
      </c>
      <c r="K69" s="42" t="s">
        <v>11</v>
      </c>
      <c r="L69" s="42" t="s">
        <v>13</v>
      </c>
      <c r="N69" s="48" t="str">
        <f>"0x"&amp;DEC2HEX((IF(H69=data!$C$2, 0, IF(H69=data!$C$3, 1, IF(H69=data!$C$4, 2, 3)))+F69*4+E69*256+(IF(G69=data!$D$2, 0, IF(G69=data!$D$3, 1, IF(G69=data!$D$4, 2, IF(G69=data!$D$5, 3, IF(G69=data!$D$6, 4, IF(G69=data!$D$7, 5, IF(G69=data!$D$8, 6, 7))))))))*4096+(IF(I69=data!$E$2, 0, 1))*65536+(IF(J69=data!$F$2, 0, 1))*131072+(IF(K69=data!$G$2, 0, 1))*262144+(IF(L69=data!$H$2, 0, 1))*524288), 8)</f>
        <v>0x00002129</v>
      </c>
    </row>
    <row r="70" spans="2:14" ht="15" thickBot="1" x14ac:dyDescent="0.35">
      <c r="B70" s="63"/>
      <c r="C70" s="53">
        <v>62</v>
      </c>
      <c r="D70" s="61"/>
      <c r="E70" s="42">
        <v>1</v>
      </c>
      <c r="F70" s="42">
        <v>11</v>
      </c>
      <c r="G70" s="42" t="s">
        <v>18</v>
      </c>
      <c r="H70" s="42" t="s">
        <v>19</v>
      </c>
      <c r="I70" s="42" t="s">
        <v>11</v>
      </c>
      <c r="J70" s="42" t="s">
        <v>11</v>
      </c>
      <c r="K70" s="42" t="s">
        <v>11</v>
      </c>
      <c r="L70" s="42" t="s">
        <v>13</v>
      </c>
      <c r="N70" s="48" t="str">
        <f>"0x"&amp;DEC2HEX((IF(H70=data!$C$2, 0, IF(H70=data!$C$3, 1, IF(H70=data!$C$4, 2, 3)))+F70*4+E70*256+(IF(G70=data!$D$2, 0, IF(G70=data!$D$3, 1, IF(G70=data!$D$4, 2, IF(G70=data!$D$5, 3, IF(G70=data!$D$6, 4, IF(G70=data!$D$7, 5, IF(G70=data!$D$8, 6, 7))))))))*4096+(IF(I70=data!$E$2, 0, 1))*65536+(IF(J70=data!$F$2, 0, 1))*131072+(IF(K70=data!$G$2, 0, 1))*262144+(IF(L70=data!$H$2, 0, 1))*524288), 8)</f>
        <v>0x0000212D</v>
      </c>
    </row>
    <row r="71" spans="2:14" ht="15" thickBot="1" x14ac:dyDescent="0.35">
      <c r="B71" s="63"/>
      <c r="C71" s="53">
        <v>63</v>
      </c>
      <c r="D71" s="61"/>
      <c r="E71" s="42">
        <v>1</v>
      </c>
      <c r="F71" s="42">
        <v>12</v>
      </c>
      <c r="G71" s="42" t="s">
        <v>18</v>
      </c>
      <c r="H71" s="42" t="s">
        <v>19</v>
      </c>
      <c r="I71" s="42" t="s">
        <v>11</v>
      </c>
      <c r="J71" s="42" t="s">
        <v>11</v>
      </c>
      <c r="K71" s="42" t="s">
        <v>11</v>
      </c>
      <c r="L71" s="42" t="s">
        <v>13</v>
      </c>
      <c r="N71" s="48" t="str">
        <f>"0x"&amp;DEC2HEX((IF(H71=data!$C$2, 0, IF(H71=data!$C$3, 1, IF(H71=data!$C$4, 2, 3)))+F71*4+E71*256+(IF(G71=data!$D$2, 0, IF(G71=data!$D$3, 1, IF(G71=data!$D$4, 2, IF(G71=data!$D$5, 3, IF(G71=data!$D$6, 4, IF(G71=data!$D$7, 5, IF(G71=data!$D$8, 6, 7))))))))*4096+(IF(I71=data!$E$2, 0, 1))*65536+(IF(J71=data!$F$2, 0, 1))*131072+(IF(K71=data!$G$2, 0, 1))*262144+(IF(L71=data!$H$2, 0, 1))*524288), 8)</f>
        <v>0x00002131</v>
      </c>
    </row>
    <row r="72" spans="2:14" ht="15" thickBot="1" x14ac:dyDescent="0.35">
      <c r="B72" s="63"/>
      <c r="C72" s="53">
        <v>64</v>
      </c>
      <c r="D72" s="61"/>
      <c r="E72" s="42">
        <v>1</v>
      </c>
      <c r="F72" s="42">
        <v>13</v>
      </c>
      <c r="G72" s="42" t="s">
        <v>18</v>
      </c>
      <c r="H72" s="42" t="s">
        <v>19</v>
      </c>
      <c r="I72" s="42" t="s">
        <v>11</v>
      </c>
      <c r="J72" s="42" t="s">
        <v>11</v>
      </c>
      <c r="K72" s="42" t="s">
        <v>11</v>
      </c>
      <c r="L72" s="42" t="s">
        <v>13</v>
      </c>
      <c r="N72" s="48" t="str">
        <f>"0x"&amp;DEC2HEX((IF(H72=data!$C$2, 0, IF(H72=data!$C$3, 1, IF(H72=data!$C$4, 2, 3)))+F72*4+E72*256+(IF(G72=data!$D$2, 0, IF(G72=data!$D$3, 1, IF(G72=data!$D$4, 2, IF(G72=data!$D$5, 3, IF(G72=data!$D$6, 4, IF(G72=data!$D$7, 5, IF(G72=data!$D$8, 6, 7))))))))*4096+(IF(I72=data!$E$2, 0, 1))*65536+(IF(J72=data!$F$2, 0, 1))*131072+(IF(K72=data!$G$2, 0, 1))*262144+(IF(L72=data!$H$2, 0, 1))*524288), 8)</f>
        <v>0x00002135</v>
      </c>
    </row>
    <row r="73" spans="2:14" ht="15" thickBot="1" x14ac:dyDescent="0.35">
      <c r="B73" s="63"/>
      <c r="C73" s="53">
        <v>65</v>
      </c>
      <c r="D73" s="61"/>
      <c r="E73" s="42">
        <v>1</v>
      </c>
      <c r="F73" s="42">
        <v>14</v>
      </c>
      <c r="G73" s="42" t="s">
        <v>18</v>
      </c>
      <c r="H73" s="42" t="s">
        <v>19</v>
      </c>
      <c r="I73" s="42" t="s">
        <v>11</v>
      </c>
      <c r="J73" s="42" t="s">
        <v>11</v>
      </c>
      <c r="K73" s="42" t="s">
        <v>11</v>
      </c>
      <c r="L73" s="42" t="s">
        <v>13</v>
      </c>
      <c r="N73" s="48" t="str">
        <f>"0x"&amp;DEC2HEX((IF(H73=data!$C$2, 0, IF(H73=data!$C$3, 1, IF(H73=data!$C$4, 2, 3)))+F73*4+E73*256+(IF(G73=data!$D$2, 0, IF(G73=data!$D$3, 1, IF(G73=data!$D$4, 2, IF(G73=data!$D$5, 3, IF(G73=data!$D$6, 4, IF(G73=data!$D$7, 5, IF(G73=data!$D$8, 6, 7))))))))*4096+(IF(I73=data!$E$2, 0, 1))*65536+(IF(J73=data!$F$2, 0, 1))*131072+(IF(K73=data!$G$2, 0, 1))*262144+(IF(L73=data!$H$2, 0, 1))*524288), 8)</f>
        <v>0x00002139</v>
      </c>
    </row>
    <row r="74" spans="2:14" ht="15" thickBot="1" x14ac:dyDescent="0.35">
      <c r="B74" s="63"/>
      <c r="C74" s="53">
        <v>66</v>
      </c>
      <c r="D74" s="61"/>
      <c r="E74" s="42">
        <v>1</v>
      </c>
      <c r="F74" s="42">
        <v>15</v>
      </c>
      <c r="G74" s="42" t="s">
        <v>18</v>
      </c>
      <c r="H74" s="42" t="s">
        <v>19</v>
      </c>
      <c r="I74" s="42" t="s">
        <v>11</v>
      </c>
      <c r="J74" s="42" t="s">
        <v>11</v>
      </c>
      <c r="K74" s="42" t="s">
        <v>11</v>
      </c>
      <c r="L74" s="42" t="s">
        <v>13</v>
      </c>
      <c r="N74" s="48" t="str">
        <f>"0x"&amp;DEC2HEX((IF(H74=data!$C$2, 0, IF(H74=data!$C$3, 1, IF(H74=data!$C$4, 2, 3)))+F74*4+E74*256+(IF(G74=data!$D$2, 0, IF(G74=data!$D$3, 1, IF(G74=data!$D$4, 2, IF(G74=data!$D$5, 3, IF(G74=data!$D$6, 4, IF(G74=data!$D$7, 5, IF(G74=data!$D$8, 6, 7))))))))*4096+(IF(I74=data!$E$2, 0, 1))*65536+(IF(J74=data!$F$2, 0, 1))*131072+(IF(K74=data!$G$2, 0, 1))*262144+(IF(L74=data!$H$2, 0, 1))*524288), 8)</f>
        <v>0x0000213D</v>
      </c>
    </row>
    <row r="75" spans="2:14" ht="15" thickBot="1" x14ac:dyDescent="0.35">
      <c r="B75" s="63"/>
      <c r="C75" s="53">
        <v>67</v>
      </c>
      <c r="D75" s="61"/>
      <c r="E75" s="42">
        <v>1</v>
      </c>
      <c r="F75" s="42">
        <v>16</v>
      </c>
      <c r="G75" s="42" t="s">
        <v>18</v>
      </c>
      <c r="H75" s="42" t="s">
        <v>19</v>
      </c>
      <c r="I75" s="42" t="s">
        <v>11</v>
      </c>
      <c r="J75" s="42" t="s">
        <v>11</v>
      </c>
      <c r="K75" s="42" t="s">
        <v>11</v>
      </c>
      <c r="L75" s="42" t="s">
        <v>13</v>
      </c>
      <c r="N75" s="48" t="str">
        <f>"0x"&amp;DEC2HEX((IF(H75=data!$C$2, 0, IF(H75=data!$C$3, 1, IF(H75=data!$C$4, 2, 3)))+F75*4+E75*256+(IF(G75=data!$D$2, 0, IF(G75=data!$D$3, 1, IF(G75=data!$D$4, 2, IF(G75=data!$D$5, 3, IF(G75=data!$D$6, 4, IF(G75=data!$D$7, 5, IF(G75=data!$D$8, 6, 7))))))))*4096+(IF(I75=data!$E$2, 0, 1))*65536+(IF(J75=data!$F$2, 0, 1))*131072+(IF(K75=data!$G$2, 0, 1))*262144+(IF(L75=data!$H$2, 0, 1))*524288), 8)</f>
        <v>0x00002141</v>
      </c>
    </row>
    <row r="76" spans="2:14" ht="15" thickBot="1" x14ac:dyDescent="0.35">
      <c r="B76" s="63"/>
      <c r="C76" s="53">
        <v>68</v>
      </c>
      <c r="D76" s="61"/>
      <c r="E76" s="42">
        <v>1</v>
      </c>
      <c r="F76" s="42">
        <v>17</v>
      </c>
      <c r="G76" s="42" t="s">
        <v>18</v>
      </c>
      <c r="H76" s="42" t="s">
        <v>19</v>
      </c>
      <c r="I76" s="42" t="s">
        <v>11</v>
      </c>
      <c r="J76" s="42" t="s">
        <v>11</v>
      </c>
      <c r="K76" s="42" t="s">
        <v>11</v>
      </c>
      <c r="L76" s="42" t="s">
        <v>13</v>
      </c>
      <c r="N76" s="48" t="str">
        <f>"0x"&amp;DEC2HEX((IF(H76=data!$C$2, 0, IF(H76=data!$C$3, 1, IF(H76=data!$C$4, 2, 3)))+F76*4+E76*256+(IF(G76=data!$D$2, 0, IF(G76=data!$D$3, 1, IF(G76=data!$D$4, 2, IF(G76=data!$D$5, 3, IF(G76=data!$D$6, 4, IF(G76=data!$D$7, 5, IF(G76=data!$D$8, 6, 7))))))))*4096+(IF(I76=data!$E$2, 0, 1))*65536+(IF(J76=data!$F$2, 0, 1))*131072+(IF(K76=data!$G$2, 0, 1))*262144+(IF(L76=data!$H$2, 0, 1))*524288), 8)</f>
        <v>0x00002145</v>
      </c>
    </row>
    <row r="77" spans="2:14" ht="15" thickBot="1" x14ac:dyDescent="0.35">
      <c r="B77" s="63"/>
      <c r="C77" s="53">
        <v>69</v>
      </c>
      <c r="D77" s="61"/>
      <c r="E77" s="42">
        <v>1</v>
      </c>
      <c r="F77" s="42">
        <v>18</v>
      </c>
      <c r="G77" s="42" t="s">
        <v>18</v>
      </c>
      <c r="H77" s="42" t="s">
        <v>19</v>
      </c>
      <c r="I77" s="42" t="s">
        <v>11</v>
      </c>
      <c r="J77" s="42" t="s">
        <v>11</v>
      </c>
      <c r="K77" s="42" t="s">
        <v>11</v>
      </c>
      <c r="L77" s="42" t="s">
        <v>13</v>
      </c>
      <c r="N77" s="48" t="str">
        <f>"0x"&amp;DEC2HEX((IF(H77=data!$C$2, 0, IF(H77=data!$C$3, 1, IF(H77=data!$C$4, 2, 3)))+F77*4+E77*256+(IF(G77=data!$D$2, 0, IF(G77=data!$D$3, 1, IF(G77=data!$D$4, 2, IF(G77=data!$D$5, 3, IF(G77=data!$D$6, 4, IF(G77=data!$D$7, 5, IF(G77=data!$D$8, 6, 7))))))))*4096+(IF(I77=data!$E$2, 0, 1))*65536+(IF(J77=data!$F$2, 0, 1))*131072+(IF(K77=data!$G$2, 0, 1))*262144+(IF(L77=data!$H$2, 0, 1))*524288), 8)</f>
        <v>0x00002149</v>
      </c>
    </row>
    <row r="78" spans="2:14" ht="15" thickBot="1" x14ac:dyDescent="0.35">
      <c r="B78" s="63"/>
      <c r="C78" s="53">
        <v>70</v>
      </c>
      <c r="D78" s="61"/>
      <c r="E78" s="42">
        <v>1</v>
      </c>
      <c r="F78" s="42">
        <v>19</v>
      </c>
      <c r="G78" s="42" t="s">
        <v>18</v>
      </c>
      <c r="H78" s="42" t="s">
        <v>19</v>
      </c>
      <c r="I78" s="42" t="s">
        <v>11</v>
      </c>
      <c r="J78" s="42" t="s">
        <v>11</v>
      </c>
      <c r="K78" s="42" t="s">
        <v>11</v>
      </c>
      <c r="L78" s="42" t="s">
        <v>13</v>
      </c>
      <c r="N78" s="48" t="str">
        <f>"0x"&amp;DEC2HEX((IF(H78=data!$C$2, 0, IF(H78=data!$C$3, 1, IF(H78=data!$C$4, 2, 3)))+F78*4+E78*256+(IF(G78=data!$D$2, 0, IF(G78=data!$D$3, 1, IF(G78=data!$D$4, 2, IF(G78=data!$D$5, 3, IF(G78=data!$D$6, 4, IF(G78=data!$D$7, 5, IF(G78=data!$D$8, 6, 7))))))))*4096+(IF(I78=data!$E$2, 0, 1))*65536+(IF(J78=data!$F$2, 0, 1))*131072+(IF(K78=data!$G$2, 0, 1))*262144+(IF(L78=data!$H$2, 0, 1))*524288), 8)</f>
        <v>0x0000214D</v>
      </c>
    </row>
    <row r="79" spans="2:14" ht="15" thickBot="1" x14ac:dyDescent="0.35">
      <c r="B79" s="63"/>
      <c r="C79" s="53">
        <v>71</v>
      </c>
      <c r="D79" s="61"/>
      <c r="E79" s="42">
        <v>1</v>
      </c>
      <c r="F79" s="42">
        <v>20</v>
      </c>
      <c r="G79" s="42" t="s">
        <v>18</v>
      </c>
      <c r="H79" s="42" t="s">
        <v>19</v>
      </c>
      <c r="I79" s="42" t="s">
        <v>11</v>
      </c>
      <c r="J79" s="42" t="s">
        <v>11</v>
      </c>
      <c r="K79" s="42" t="s">
        <v>11</v>
      </c>
      <c r="L79" s="42" t="s">
        <v>13</v>
      </c>
      <c r="N79" s="48" t="str">
        <f>"0x"&amp;DEC2HEX((IF(H79=data!$C$2, 0, IF(H79=data!$C$3, 1, IF(H79=data!$C$4, 2, 3)))+F79*4+E79*256+(IF(G79=data!$D$2, 0, IF(G79=data!$D$3, 1, IF(G79=data!$D$4, 2, IF(G79=data!$D$5, 3, IF(G79=data!$D$6, 4, IF(G79=data!$D$7, 5, IF(G79=data!$D$8, 6, 7))))))))*4096+(IF(I79=data!$E$2, 0, 1))*65536+(IF(J79=data!$F$2, 0, 1))*131072+(IF(K79=data!$G$2, 0, 1))*262144+(IF(L79=data!$H$2, 0, 1))*524288), 8)</f>
        <v>0x00002151</v>
      </c>
    </row>
    <row r="80" spans="2:14" ht="15" thickBot="1" x14ac:dyDescent="0.35">
      <c r="B80" s="63"/>
      <c r="C80" s="53">
        <v>72</v>
      </c>
      <c r="D80" s="61"/>
      <c r="E80" s="42">
        <v>1</v>
      </c>
      <c r="F80" s="42">
        <v>21</v>
      </c>
      <c r="G80" s="42" t="s">
        <v>18</v>
      </c>
      <c r="H80" s="42" t="s">
        <v>19</v>
      </c>
      <c r="I80" s="42" t="s">
        <v>11</v>
      </c>
      <c r="J80" s="42" t="s">
        <v>11</v>
      </c>
      <c r="K80" s="42" t="s">
        <v>11</v>
      </c>
      <c r="L80" s="42" t="s">
        <v>13</v>
      </c>
      <c r="N80" s="48" t="str">
        <f>"0x"&amp;DEC2HEX((IF(H80=data!$C$2, 0, IF(H80=data!$C$3, 1, IF(H80=data!$C$4, 2, 3)))+F80*4+E80*256+(IF(G80=data!$D$2, 0, IF(G80=data!$D$3, 1, IF(G80=data!$D$4, 2, IF(G80=data!$D$5, 3, IF(G80=data!$D$6, 4, IF(G80=data!$D$7, 5, IF(G80=data!$D$8, 6, 7))))))))*4096+(IF(I80=data!$E$2, 0, 1))*65536+(IF(J80=data!$F$2, 0, 1))*131072+(IF(K80=data!$G$2, 0, 1))*262144+(IF(L80=data!$H$2, 0, 1))*524288), 8)</f>
        <v>0x00002155</v>
      </c>
    </row>
    <row r="81" spans="2:14" ht="15" thickBot="1" x14ac:dyDescent="0.35">
      <c r="B81" s="63"/>
      <c r="C81" s="53">
        <v>73</v>
      </c>
      <c r="D81" s="61"/>
      <c r="E81" s="42">
        <v>1</v>
      </c>
      <c r="F81" s="42">
        <v>22</v>
      </c>
      <c r="G81" s="42" t="s">
        <v>18</v>
      </c>
      <c r="H81" s="42" t="s">
        <v>19</v>
      </c>
      <c r="I81" s="42" t="s">
        <v>11</v>
      </c>
      <c r="J81" s="42" t="s">
        <v>11</v>
      </c>
      <c r="K81" s="42" t="s">
        <v>11</v>
      </c>
      <c r="L81" s="42" t="s">
        <v>13</v>
      </c>
      <c r="N81" s="48" t="str">
        <f>"0x"&amp;DEC2HEX((IF(H81=data!$C$2, 0, IF(H81=data!$C$3, 1, IF(H81=data!$C$4, 2, 3)))+F81*4+E81*256+(IF(G81=data!$D$2, 0, IF(G81=data!$D$3, 1, IF(G81=data!$D$4, 2, IF(G81=data!$D$5, 3, IF(G81=data!$D$6, 4, IF(G81=data!$D$7, 5, IF(G81=data!$D$8, 6, 7))))))))*4096+(IF(I81=data!$E$2, 0, 1))*65536+(IF(J81=data!$F$2, 0, 1))*131072+(IF(K81=data!$G$2, 0, 1))*262144+(IF(L81=data!$H$2, 0, 1))*524288), 8)</f>
        <v>0x00002159</v>
      </c>
    </row>
    <row r="82" spans="2:14" ht="15" thickBot="1" x14ac:dyDescent="0.35">
      <c r="B82" s="63"/>
      <c r="C82" s="53">
        <v>74</v>
      </c>
      <c r="D82" s="61"/>
      <c r="E82" s="42">
        <v>1</v>
      </c>
      <c r="F82" s="42">
        <v>23</v>
      </c>
      <c r="G82" s="42" t="s">
        <v>18</v>
      </c>
      <c r="H82" s="42" t="s">
        <v>19</v>
      </c>
      <c r="I82" s="42" t="s">
        <v>11</v>
      </c>
      <c r="J82" s="42" t="s">
        <v>11</v>
      </c>
      <c r="K82" s="42" t="s">
        <v>11</v>
      </c>
      <c r="L82" s="42" t="s">
        <v>13</v>
      </c>
      <c r="N82" s="48" t="str">
        <f>"0x"&amp;DEC2HEX((IF(H82=data!$C$2, 0, IF(H82=data!$C$3, 1, IF(H82=data!$C$4, 2, 3)))+F82*4+E82*256+(IF(G82=data!$D$2, 0, IF(G82=data!$D$3, 1, IF(G82=data!$D$4, 2, IF(G82=data!$D$5, 3, IF(G82=data!$D$6, 4, IF(G82=data!$D$7, 5, IF(G82=data!$D$8, 6, 7))))))))*4096+(IF(I82=data!$E$2, 0, 1))*65536+(IF(J82=data!$F$2, 0, 1))*131072+(IF(K82=data!$G$2, 0, 1))*262144+(IF(L82=data!$H$2, 0, 1))*524288), 8)</f>
        <v>0x0000215D</v>
      </c>
    </row>
    <row r="83" spans="2:14" ht="15" thickBot="1" x14ac:dyDescent="0.35">
      <c r="B83" s="63"/>
      <c r="C83" s="53">
        <v>75</v>
      </c>
      <c r="D83" s="61"/>
      <c r="E83" s="42">
        <v>1</v>
      </c>
      <c r="F83" s="42">
        <v>24</v>
      </c>
      <c r="G83" s="42" t="s">
        <v>18</v>
      </c>
      <c r="H83" s="42" t="s">
        <v>19</v>
      </c>
      <c r="I83" s="42" t="s">
        <v>11</v>
      </c>
      <c r="J83" s="42" t="s">
        <v>11</v>
      </c>
      <c r="K83" s="42" t="s">
        <v>11</v>
      </c>
      <c r="L83" s="42" t="s">
        <v>13</v>
      </c>
      <c r="N83" s="48" t="str">
        <f>"0x"&amp;DEC2HEX((IF(H83=data!$C$2, 0, IF(H83=data!$C$3, 1, IF(H83=data!$C$4, 2, 3)))+F83*4+E83*256+(IF(G83=data!$D$2, 0, IF(G83=data!$D$3, 1, IF(G83=data!$D$4, 2, IF(G83=data!$D$5, 3, IF(G83=data!$D$6, 4, IF(G83=data!$D$7, 5, IF(G83=data!$D$8, 6, 7))))))))*4096+(IF(I83=data!$E$2, 0, 1))*65536+(IF(J83=data!$F$2, 0, 1))*131072+(IF(K83=data!$G$2, 0, 1))*262144+(IF(L83=data!$H$2, 0, 1))*524288), 8)</f>
        <v>0x00002161</v>
      </c>
    </row>
    <row r="84" spans="2:14" ht="15" thickBot="1" x14ac:dyDescent="0.35">
      <c r="B84" s="63"/>
      <c r="C84" s="53">
        <v>76</v>
      </c>
      <c r="D84" s="61"/>
      <c r="E84" s="42">
        <v>1</v>
      </c>
      <c r="F84" s="42">
        <v>25</v>
      </c>
      <c r="G84" s="42" t="s">
        <v>18</v>
      </c>
      <c r="H84" s="42" t="s">
        <v>19</v>
      </c>
      <c r="I84" s="42" t="s">
        <v>11</v>
      </c>
      <c r="J84" s="42" t="s">
        <v>11</v>
      </c>
      <c r="K84" s="42" t="s">
        <v>11</v>
      </c>
      <c r="L84" s="42" t="s">
        <v>13</v>
      </c>
      <c r="N84" s="48" t="str">
        <f>"0x"&amp;DEC2HEX((IF(H84=data!$C$2, 0, IF(H84=data!$C$3, 1, IF(H84=data!$C$4, 2, 3)))+F84*4+E84*256+(IF(G84=data!$D$2, 0, IF(G84=data!$D$3, 1, IF(G84=data!$D$4, 2, IF(G84=data!$D$5, 3, IF(G84=data!$D$6, 4, IF(G84=data!$D$7, 5, IF(G84=data!$D$8, 6, 7))))))))*4096+(IF(I84=data!$E$2, 0, 1))*65536+(IF(J84=data!$F$2, 0, 1))*131072+(IF(K84=data!$G$2, 0, 1))*262144+(IF(L84=data!$H$2, 0, 1))*524288), 8)</f>
        <v>0x00002165</v>
      </c>
    </row>
    <row r="85" spans="2:14" ht="15" thickBot="1" x14ac:dyDescent="0.35">
      <c r="B85" s="63"/>
      <c r="C85" s="53">
        <v>77</v>
      </c>
      <c r="D85" s="61"/>
      <c r="E85" s="42">
        <v>1</v>
      </c>
      <c r="F85" s="42">
        <v>0</v>
      </c>
      <c r="G85" s="42" t="s">
        <v>18</v>
      </c>
      <c r="H85" s="42" t="s">
        <v>19</v>
      </c>
      <c r="I85" s="42" t="s">
        <v>11</v>
      </c>
      <c r="J85" s="42" t="s">
        <v>11</v>
      </c>
      <c r="K85" s="42" t="s">
        <v>11</v>
      </c>
      <c r="L85" s="42" t="s">
        <v>13</v>
      </c>
      <c r="N85" s="48" t="str">
        <f>"0x"&amp;DEC2HEX((IF(H85=data!$C$2, 0, IF(H85=data!$C$3, 1, IF(H85=data!$C$4, 2, 3)))+F85*4+E85*256+(IF(G85=data!$D$2, 0, IF(G85=data!$D$3, 1, IF(G85=data!$D$4, 2, IF(G85=data!$D$5, 3, IF(G85=data!$D$6, 4, IF(G85=data!$D$7, 5, IF(G85=data!$D$8, 6, 7))))))))*4096+(IF(I85=data!$E$2, 0, 1))*65536+(IF(J85=data!$F$2, 0, 1))*131072+(IF(K85=data!$G$2, 0, 1))*262144+(IF(L85=data!$H$2, 0, 1))*524288), 8)</f>
        <v>0x00002101</v>
      </c>
    </row>
    <row r="86" spans="2:14" ht="15" thickBot="1" x14ac:dyDescent="0.35">
      <c r="B86" s="63"/>
      <c r="C86" s="53">
        <v>78</v>
      </c>
      <c r="D86" s="61"/>
      <c r="E86" s="42">
        <v>1</v>
      </c>
      <c r="F86" s="42">
        <v>1</v>
      </c>
      <c r="G86" s="42" t="s">
        <v>18</v>
      </c>
      <c r="H86" s="42" t="s">
        <v>19</v>
      </c>
      <c r="I86" s="42" t="s">
        <v>11</v>
      </c>
      <c r="J86" s="42" t="s">
        <v>11</v>
      </c>
      <c r="K86" s="42" t="s">
        <v>11</v>
      </c>
      <c r="L86" s="42" t="s">
        <v>13</v>
      </c>
      <c r="N86" s="48" t="str">
        <f>"0x"&amp;DEC2HEX((IF(H86=data!$C$2, 0, IF(H86=data!$C$3, 1, IF(H86=data!$C$4, 2, 3)))+F86*4+E86*256+(IF(G86=data!$D$2, 0, IF(G86=data!$D$3, 1, IF(G86=data!$D$4, 2, IF(G86=data!$D$5, 3, IF(G86=data!$D$6, 4, IF(G86=data!$D$7, 5, IF(G86=data!$D$8, 6, 7))))))))*4096+(IF(I86=data!$E$2, 0, 1))*65536+(IF(J86=data!$F$2, 0, 1))*131072+(IF(K86=data!$G$2, 0, 1))*262144+(IF(L86=data!$H$2, 0, 1))*524288), 8)</f>
        <v>0x00002105</v>
      </c>
    </row>
    <row r="87" spans="2:14" ht="15" thickBot="1" x14ac:dyDescent="0.35">
      <c r="B87" s="63"/>
      <c r="C87" s="53">
        <v>79</v>
      </c>
      <c r="D87" s="61"/>
      <c r="E87" s="42">
        <v>1</v>
      </c>
      <c r="F87" s="42">
        <v>2</v>
      </c>
      <c r="G87" s="42" t="s">
        <v>18</v>
      </c>
      <c r="H87" s="42" t="s">
        <v>19</v>
      </c>
      <c r="I87" s="42" t="s">
        <v>11</v>
      </c>
      <c r="J87" s="42" t="s">
        <v>11</v>
      </c>
      <c r="K87" s="42" t="s">
        <v>11</v>
      </c>
      <c r="L87" s="42" t="s">
        <v>13</v>
      </c>
      <c r="N87" s="48" t="str">
        <f>"0x"&amp;DEC2HEX((IF(H87=data!$C$2, 0, IF(H87=data!$C$3, 1, IF(H87=data!$C$4, 2, 3)))+F87*4+E87*256+(IF(G87=data!$D$2, 0, IF(G87=data!$D$3, 1, IF(G87=data!$D$4, 2, IF(G87=data!$D$5, 3, IF(G87=data!$D$6, 4, IF(G87=data!$D$7, 5, IF(G87=data!$D$8, 6, 7))))))))*4096+(IF(I87=data!$E$2, 0, 1))*65536+(IF(J87=data!$F$2, 0, 1))*131072+(IF(K87=data!$G$2, 0, 1))*262144+(IF(L87=data!$H$2, 0, 1))*524288), 8)</f>
        <v>0x00002109</v>
      </c>
    </row>
    <row r="88" spans="2:14" ht="15" thickBot="1" x14ac:dyDescent="0.35">
      <c r="B88" s="63"/>
      <c r="C88" s="53">
        <v>80</v>
      </c>
      <c r="D88" s="61"/>
      <c r="E88" s="42">
        <v>1</v>
      </c>
      <c r="F88" s="42">
        <v>3</v>
      </c>
      <c r="G88" s="42" t="s">
        <v>18</v>
      </c>
      <c r="H88" s="42" t="s">
        <v>19</v>
      </c>
      <c r="I88" s="42" t="s">
        <v>11</v>
      </c>
      <c r="J88" s="42" t="s">
        <v>11</v>
      </c>
      <c r="K88" s="42" t="s">
        <v>11</v>
      </c>
      <c r="L88" s="42" t="s">
        <v>13</v>
      </c>
      <c r="N88" s="48" t="str">
        <f>"0x"&amp;DEC2HEX((IF(H88=data!$C$2, 0, IF(H88=data!$C$3, 1, IF(H88=data!$C$4, 2, 3)))+F88*4+E88*256+(IF(G88=data!$D$2, 0, IF(G88=data!$D$3, 1, IF(G88=data!$D$4, 2, IF(G88=data!$D$5, 3, IF(G88=data!$D$6, 4, IF(G88=data!$D$7, 5, IF(G88=data!$D$8, 6, 7))))))))*4096+(IF(I88=data!$E$2, 0, 1))*65536+(IF(J88=data!$F$2, 0, 1))*131072+(IF(K88=data!$G$2, 0, 1))*262144+(IF(L88=data!$H$2, 0, 1))*524288), 8)</f>
        <v>0x0000210D</v>
      </c>
    </row>
    <row r="89" spans="2:14" ht="15" thickBot="1" x14ac:dyDescent="0.35">
      <c r="B89" s="63"/>
      <c r="C89" s="53">
        <v>81</v>
      </c>
      <c r="D89" s="61"/>
      <c r="E89" s="42">
        <v>1</v>
      </c>
      <c r="F89" s="42">
        <v>4</v>
      </c>
      <c r="G89" s="42" t="s">
        <v>18</v>
      </c>
      <c r="H89" s="42" t="s">
        <v>19</v>
      </c>
      <c r="I89" s="42" t="s">
        <v>11</v>
      </c>
      <c r="J89" s="42" t="s">
        <v>11</v>
      </c>
      <c r="K89" s="42" t="s">
        <v>11</v>
      </c>
      <c r="L89" s="42" t="s">
        <v>13</v>
      </c>
      <c r="N89" s="48" t="str">
        <f>"0x"&amp;DEC2HEX((IF(H89=data!$C$2, 0, IF(H89=data!$C$3, 1, IF(H89=data!$C$4, 2, 3)))+F89*4+E89*256+(IF(G89=data!$D$2, 0, IF(G89=data!$D$3, 1, IF(G89=data!$D$4, 2, IF(G89=data!$D$5, 3, IF(G89=data!$D$6, 4, IF(G89=data!$D$7, 5, IF(G89=data!$D$8, 6, 7))))))))*4096+(IF(I89=data!$E$2, 0, 1))*65536+(IF(J89=data!$F$2, 0, 1))*131072+(IF(K89=data!$G$2, 0, 1))*262144+(IF(L89=data!$H$2, 0, 1))*524288), 8)</f>
        <v>0x00002111</v>
      </c>
    </row>
    <row r="90" spans="2:14" ht="15" thickBot="1" x14ac:dyDescent="0.35">
      <c r="B90" s="63"/>
      <c r="C90" s="53">
        <v>82</v>
      </c>
      <c r="D90" s="61"/>
      <c r="E90" s="42">
        <v>1</v>
      </c>
      <c r="F90" s="42">
        <v>5</v>
      </c>
      <c r="G90" s="42" t="s">
        <v>18</v>
      </c>
      <c r="H90" s="42" t="s">
        <v>19</v>
      </c>
      <c r="I90" s="42" t="s">
        <v>11</v>
      </c>
      <c r="J90" s="42" t="s">
        <v>11</v>
      </c>
      <c r="K90" s="42" t="s">
        <v>11</v>
      </c>
      <c r="L90" s="42" t="s">
        <v>13</v>
      </c>
      <c r="N90" s="48" t="str">
        <f>"0x"&amp;DEC2HEX((IF(H90=data!$C$2, 0, IF(H90=data!$C$3, 1, IF(H90=data!$C$4, 2, 3)))+F90*4+E90*256+(IF(G90=data!$D$2, 0, IF(G90=data!$D$3, 1, IF(G90=data!$D$4, 2, IF(G90=data!$D$5, 3, IF(G90=data!$D$6, 4, IF(G90=data!$D$7, 5, IF(G90=data!$D$8, 6, 7))))))))*4096+(IF(I90=data!$E$2, 0, 1))*65536+(IF(J90=data!$F$2, 0, 1))*131072+(IF(K90=data!$G$2, 0, 1))*262144+(IF(L90=data!$H$2, 0, 1))*524288), 8)</f>
        <v>0x00002115</v>
      </c>
    </row>
    <row r="91" spans="2:14" ht="15" thickBot="1" x14ac:dyDescent="0.35">
      <c r="B91" s="63"/>
      <c r="C91" s="53">
        <v>83</v>
      </c>
      <c r="D91" s="61"/>
      <c r="E91" s="42">
        <v>1</v>
      </c>
      <c r="F91" s="42">
        <v>6</v>
      </c>
      <c r="G91" s="42" t="s">
        <v>18</v>
      </c>
      <c r="H91" s="42" t="s">
        <v>19</v>
      </c>
      <c r="I91" s="42" t="s">
        <v>11</v>
      </c>
      <c r="J91" s="42" t="s">
        <v>11</v>
      </c>
      <c r="K91" s="42" t="s">
        <v>11</v>
      </c>
      <c r="L91" s="42" t="s">
        <v>13</v>
      </c>
      <c r="N91" s="48" t="str">
        <f>"0x"&amp;DEC2HEX((IF(H91=data!$C$2, 0, IF(H91=data!$C$3, 1, IF(H91=data!$C$4, 2, 3)))+F91*4+E91*256+(IF(G91=data!$D$2, 0, IF(G91=data!$D$3, 1, IF(G91=data!$D$4, 2, IF(G91=data!$D$5, 3, IF(G91=data!$D$6, 4, IF(G91=data!$D$7, 5, IF(G91=data!$D$8, 6, 7))))))))*4096+(IF(I91=data!$E$2, 0, 1))*65536+(IF(J91=data!$F$2, 0, 1))*131072+(IF(K91=data!$G$2, 0, 1))*262144+(IF(L91=data!$H$2, 0, 1))*524288), 8)</f>
        <v>0x00002119</v>
      </c>
    </row>
    <row r="92" spans="2:14" ht="15" thickBot="1" x14ac:dyDescent="0.35">
      <c r="B92" s="63"/>
      <c r="C92" s="53">
        <v>84</v>
      </c>
      <c r="D92" s="61"/>
      <c r="E92" s="42">
        <v>1</v>
      </c>
      <c r="F92" s="42">
        <v>7</v>
      </c>
      <c r="G92" s="42" t="s">
        <v>18</v>
      </c>
      <c r="H92" s="42" t="s">
        <v>19</v>
      </c>
      <c r="I92" s="42" t="s">
        <v>11</v>
      </c>
      <c r="J92" s="42" t="s">
        <v>11</v>
      </c>
      <c r="K92" s="42" t="s">
        <v>11</v>
      </c>
      <c r="L92" s="42" t="s">
        <v>13</v>
      </c>
      <c r="N92" s="48" t="str">
        <f>"0x"&amp;DEC2HEX((IF(H92=data!$C$2, 0, IF(H92=data!$C$3, 1, IF(H92=data!$C$4, 2, 3)))+F92*4+E92*256+(IF(G92=data!$D$2, 0, IF(G92=data!$D$3, 1, IF(G92=data!$D$4, 2, IF(G92=data!$D$5, 3, IF(G92=data!$D$6, 4, IF(G92=data!$D$7, 5, IF(G92=data!$D$8, 6, 7))))))))*4096+(IF(I92=data!$E$2, 0, 1))*65536+(IF(J92=data!$F$2, 0, 1))*131072+(IF(K92=data!$G$2, 0, 1))*262144+(IF(L92=data!$H$2, 0, 1))*524288), 8)</f>
        <v>0x0000211D</v>
      </c>
    </row>
    <row r="93" spans="2:14" ht="15" thickBot="1" x14ac:dyDescent="0.35">
      <c r="B93" s="63"/>
      <c r="C93" s="53">
        <v>85</v>
      </c>
      <c r="D93" s="61"/>
      <c r="E93" s="42">
        <v>1</v>
      </c>
      <c r="F93" s="42">
        <v>8</v>
      </c>
      <c r="G93" s="42" t="s">
        <v>18</v>
      </c>
      <c r="H93" s="42" t="s">
        <v>19</v>
      </c>
      <c r="I93" s="42" t="s">
        <v>11</v>
      </c>
      <c r="J93" s="42" t="s">
        <v>11</v>
      </c>
      <c r="K93" s="42" t="s">
        <v>11</v>
      </c>
      <c r="L93" s="42" t="s">
        <v>13</v>
      </c>
      <c r="N93" s="48" t="str">
        <f>"0x"&amp;DEC2HEX((IF(H93=data!$C$2, 0, IF(H93=data!$C$3, 1, IF(H93=data!$C$4, 2, 3)))+F93*4+E93*256+(IF(G93=data!$D$2, 0, IF(G93=data!$D$3, 1, IF(G93=data!$D$4, 2, IF(G93=data!$D$5, 3, IF(G93=data!$D$6, 4, IF(G93=data!$D$7, 5, IF(G93=data!$D$8, 6, 7))))))))*4096+(IF(I93=data!$E$2, 0, 1))*65536+(IF(J93=data!$F$2, 0, 1))*131072+(IF(K93=data!$G$2, 0, 1))*262144+(IF(L93=data!$H$2, 0, 1))*524288), 8)</f>
        <v>0x00002121</v>
      </c>
    </row>
    <row r="94" spans="2:14" ht="15" thickBot="1" x14ac:dyDescent="0.35">
      <c r="B94" s="63"/>
      <c r="C94" s="53">
        <v>86</v>
      </c>
      <c r="D94" s="61"/>
      <c r="E94" s="42">
        <v>1</v>
      </c>
      <c r="F94" s="42">
        <v>9</v>
      </c>
      <c r="G94" s="42" t="s">
        <v>18</v>
      </c>
      <c r="H94" s="42" t="s">
        <v>19</v>
      </c>
      <c r="I94" s="42" t="s">
        <v>11</v>
      </c>
      <c r="J94" s="42" t="s">
        <v>11</v>
      </c>
      <c r="K94" s="42" t="s">
        <v>11</v>
      </c>
      <c r="L94" s="42" t="s">
        <v>13</v>
      </c>
      <c r="N94" s="48" t="str">
        <f>"0x"&amp;DEC2HEX((IF(H94=data!$C$2, 0, IF(H94=data!$C$3, 1, IF(H94=data!$C$4, 2, 3)))+F94*4+E94*256+(IF(G94=data!$D$2, 0, IF(G94=data!$D$3, 1, IF(G94=data!$D$4, 2, IF(G94=data!$D$5, 3, IF(G94=data!$D$6, 4, IF(G94=data!$D$7, 5, IF(G94=data!$D$8, 6, 7))))))))*4096+(IF(I94=data!$E$2, 0, 1))*65536+(IF(J94=data!$F$2, 0, 1))*131072+(IF(K94=data!$G$2, 0, 1))*262144+(IF(L94=data!$H$2, 0, 1))*524288), 8)</f>
        <v>0x00002125</v>
      </c>
    </row>
    <row r="95" spans="2:14" ht="15" thickBot="1" x14ac:dyDescent="0.35">
      <c r="B95" s="63"/>
      <c r="C95" s="53">
        <v>87</v>
      </c>
      <c r="D95" s="61"/>
      <c r="E95" s="42">
        <v>1</v>
      </c>
      <c r="F95" s="42">
        <v>10</v>
      </c>
      <c r="G95" s="42" t="s">
        <v>18</v>
      </c>
      <c r="H95" s="42" t="s">
        <v>19</v>
      </c>
      <c r="I95" s="42" t="s">
        <v>11</v>
      </c>
      <c r="J95" s="42" t="s">
        <v>11</v>
      </c>
      <c r="K95" s="42" t="s">
        <v>11</v>
      </c>
      <c r="L95" s="42" t="s">
        <v>13</v>
      </c>
      <c r="N95" s="48" t="str">
        <f>"0x"&amp;DEC2HEX((IF(H95=data!$C$2, 0, IF(H95=data!$C$3, 1, IF(H95=data!$C$4, 2, 3)))+F95*4+E95*256+(IF(G95=data!$D$2, 0, IF(G95=data!$D$3, 1, IF(G95=data!$D$4, 2, IF(G95=data!$D$5, 3, IF(G95=data!$D$6, 4, IF(G95=data!$D$7, 5, IF(G95=data!$D$8, 6, 7))))))))*4096+(IF(I95=data!$E$2, 0, 1))*65536+(IF(J95=data!$F$2, 0, 1))*131072+(IF(K95=data!$G$2, 0, 1))*262144+(IF(L95=data!$H$2, 0, 1))*524288), 8)</f>
        <v>0x00002129</v>
      </c>
    </row>
    <row r="96" spans="2:14" ht="15" thickBot="1" x14ac:dyDescent="0.35">
      <c r="B96" s="63"/>
      <c r="C96" s="53">
        <v>88</v>
      </c>
      <c r="D96" s="61"/>
      <c r="E96" s="42">
        <v>1</v>
      </c>
      <c r="F96" s="42">
        <v>11</v>
      </c>
      <c r="G96" s="42" t="s">
        <v>18</v>
      </c>
      <c r="H96" s="42" t="s">
        <v>19</v>
      </c>
      <c r="I96" s="42" t="s">
        <v>11</v>
      </c>
      <c r="J96" s="42" t="s">
        <v>11</v>
      </c>
      <c r="K96" s="42" t="s">
        <v>11</v>
      </c>
      <c r="L96" s="42" t="s">
        <v>13</v>
      </c>
      <c r="N96" s="48" t="str">
        <f>"0x"&amp;DEC2HEX((IF(H96=data!$C$2, 0, IF(H96=data!$C$3, 1, IF(H96=data!$C$4, 2, 3)))+F96*4+E96*256+(IF(G96=data!$D$2, 0, IF(G96=data!$D$3, 1, IF(G96=data!$D$4, 2, IF(G96=data!$D$5, 3, IF(G96=data!$D$6, 4, IF(G96=data!$D$7, 5, IF(G96=data!$D$8, 6, 7))))))))*4096+(IF(I96=data!$E$2, 0, 1))*65536+(IF(J96=data!$F$2, 0, 1))*131072+(IF(K96=data!$G$2, 0, 1))*262144+(IF(L96=data!$H$2, 0, 1))*524288), 8)</f>
        <v>0x0000212D</v>
      </c>
    </row>
    <row r="97" spans="2:14" ht="15" thickBot="1" x14ac:dyDescent="0.35">
      <c r="B97" s="63"/>
      <c r="C97" s="53">
        <v>89</v>
      </c>
      <c r="D97" s="61"/>
      <c r="E97" s="42">
        <v>1</v>
      </c>
      <c r="F97" s="42">
        <v>12</v>
      </c>
      <c r="G97" s="42" t="s">
        <v>18</v>
      </c>
      <c r="H97" s="42" t="s">
        <v>19</v>
      </c>
      <c r="I97" s="42" t="s">
        <v>11</v>
      </c>
      <c r="J97" s="42" t="s">
        <v>11</v>
      </c>
      <c r="K97" s="42" t="s">
        <v>11</v>
      </c>
      <c r="L97" s="42" t="s">
        <v>13</v>
      </c>
      <c r="N97" s="48" t="str">
        <f>"0x"&amp;DEC2HEX((IF(H97=data!$C$2, 0, IF(H97=data!$C$3, 1, IF(H97=data!$C$4, 2, 3)))+F97*4+E97*256+(IF(G97=data!$D$2, 0, IF(G97=data!$D$3, 1, IF(G97=data!$D$4, 2, IF(G97=data!$D$5, 3, IF(G97=data!$D$6, 4, IF(G97=data!$D$7, 5, IF(G97=data!$D$8, 6, 7))))))))*4096+(IF(I97=data!$E$2, 0, 1))*65536+(IF(J97=data!$F$2, 0, 1))*131072+(IF(K97=data!$G$2, 0, 1))*262144+(IF(L97=data!$H$2, 0, 1))*524288), 8)</f>
        <v>0x00002131</v>
      </c>
    </row>
    <row r="98" spans="2:14" ht="15" thickBot="1" x14ac:dyDescent="0.35">
      <c r="B98" s="63"/>
      <c r="C98" s="53">
        <v>90</v>
      </c>
      <c r="D98" s="61"/>
      <c r="E98" s="42">
        <v>1</v>
      </c>
      <c r="F98" s="42">
        <v>13</v>
      </c>
      <c r="G98" s="42" t="s">
        <v>18</v>
      </c>
      <c r="H98" s="42" t="s">
        <v>19</v>
      </c>
      <c r="I98" s="42" t="s">
        <v>11</v>
      </c>
      <c r="J98" s="42" t="s">
        <v>11</v>
      </c>
      <c r="K98" s="42" t="s">
        <v>11</v>
      </c>
      <c r="L98" s="42" t="s">
        <v>13</v>
      </c>
      <c r="N98" s="48" t="str">
        <f>"0x"&amp;DEC2HEX((IF(H98=data!$C$2, 0, IF(H98=data!$C$3, 1, IF(H98=data!$C$4, 2, 3)))+F98*4+E98*256+(IF(G98=data!$D$2, 0, IF(G98=data!$D$3, 1, IF(G98=data!$D$4, 2, IF(G98=data!$D$5, 3, IF(G98=data!$D$6, 4, IF(G98=data!$D$7, 5, IF(G98=data!$D$8, 6, 7))))))))*4096+(IF(I98=data!$E$2, 0, 1))*65536+(IF(J98=data!$F$2, 0, 1))*131072+(IF(K98=data!$G$2, 0, 1))*262144+(IF(L98=data!$H$2, 0, 1))*524288), 8)</f>
        <v>0x00002135</v>
      </c>
    </row>
    <row r="99" spans="2:14" ht="15" thickBot="1" x14ac:dyDescent="0.35">
      <c r="B99" s="63"/>
      <c r="C99" s="53">
        <v>91</v>
      </c>
      <c r="D99" s="61"/>
      <c r="E99" s="42">
        <v>1</v>
      </c>
      <c r="F99" s="42">
        <v>14</v>
      </c>
      <c r="G99" s="42" t="s">
        <v>18</v>
      </c>
      <c r="H99" s="42" t="s">
        <v>19</v>
      </c>
      <c r="I99" s="42" t="s">
        <v>11</v>
      </c>
      <c r="J99" s="42" t="s">
        <v>11</v>
      </c>
      <c r="K99" s="42" t="s">
        <v>11</v>
      </c>
      <c r="L99" s="42" t="s">
        <v>13</v>
      </c>
      <c r="N99" s="48" t="str">
        <f>"0x"&amp;DEC2HEX((IF(H99=data!$C$2, 0, IF(H99=data!$C$3, 1, IF(H99=data!$C$4, 2, 3)))+F99*4+E99*256+(IF(G99=data!$D$2, 0, IF(G99=data!$D$3, 1, IF(G99=data!$D$4, 2, IF(G99=data!$D$5, 3, IF(G99=data!$D$6, 4, IF(G99=data!$D$7, 5, IF(G99=data!$D$8, 6, 7))))))))*4096+(IF(I99=data!$E$2, 0, 1))*65536+(IF(J99=data!$F$2, 0, 1))*131072+(IF(K99=data!$G$2, 0, 1))*262144+(IF(L99=data!$H$2, 0, 1))*524288), 8)</f>
        <v>0x00002139</v>
      </c>
    </row>
    <row r="100" spans="2:14" ht="15" thickBot="1" x14ac:dyDescent="0.35">
      <c r="B100" s="63"/>
      <c r="C100" s="53">
        <v>92</v>
      </c>
      <c r="D100" s="61"/>
      <c r="E100" s="42">
        <v>1</v>
      </c>
      <c r="F100" s="42">
        <v>15</v>
      </c>
      <c r="G100" s="42" t="s">
        <v>18</v>
      </c>
      <c r="H100" s="42" t="s">
        <v>19</v>
      </c>
      <c r="I100" s="42" t="s">
        <v>11</v>
      </c>
      <c r="J100" s="42" t="s">
        <v>11</v>
      </c>
      <c r="K100" s="42" t="s">
        <v>11</v>
      </c>
      <c r="L100" s="42" t="s">
        <v>13</v>
      </c>
      <c r="N100" s="48" t="str">
        <f>"0x"&amp;DEC2HEX((IF(H100=data!$C$2, 0, IF(H100=data!$C$3, 1, IF(H100=data!$C$4, 2, 3)))+F100*4+E100*256+(IF(G100=data!$D$2, 0, IF(G100=data!$D$3, 1, IF(G100=data!$D$4, 2, IF(G100=data!$D$5, 3, IF(G100=data!$D$6, 4, IF(G100=data!$D$7, 5, IF(G100=data!$D$8, 6, 7))))))))*4096+(IF(I100=data!$E$2, 0, 1))*65536+(IF(J100=data!$F$2, 0, 1))*131072+(IF(K100=data!$G$2, 0, 1))*262144+(IF(L100=data!$H$2, 0, 1))*524288), 8)</f>
        <v>0x0000213D</v>
      </c>
    </row>
    <row r="101" spans="2:14" ht="15" thickBot="1" x14ac:dyDescent="0.35">
      <c r="B101" s="63"/>
      <c r="C101" s="53">
        <v>93</v>
      </c>
      <c r="D101" s="61"/>
      <c r="E101" s="42">
        <v>1</v>
      </c>
      <c r="F101" s="42">
        <v>16</v>
      </c>
      <c r="G101" s="42" t="s">
        <v>18</v>
      </c>
      <c r="H101" s="42" t="s">
        <v>19</v>
      </c>
      <c r="I101" s="42" t="s">
        <v>11</v>
      </c>
      <c r="J101" s="42" t="s">
        <v>11</v>
      </c>
      <c r="K101" s="42" t="s">
        <v>11</v>
      </c>
      <c r="L101" s="42" t="s">
        <v>13</v>
      </c>
      <c r="N101" s="48" t="str">
        <f>"0x"&amp;DEC2HEX((IF(H101=data!$C$2, 0, IF(H101=data!$C$3, 1, IF(H101=data!$C$4, 2, 3)))+F101*4+E101*256+(IF(G101=data!$D$2, 0, IF(G101=data!$D$3, 1, IF(G101=data!$D$4, 2, IF(G101=data!$D$5, 3, IF(G101=data!$D$6, 4, IF(G101=data!$D$7, 5, IF(G101=data!$D$8, 6, 7))))))))*4096+(IF(I101=data!$E$2, 0, 1))*65536+(IF(J101=data!$F$2, 0, 1))*131072+(IF(K101=data!$G$2, 0, 1))*262144+(IF(L101=data!$H$2, 0, 1))*524288), 8)</f>
        <v>0x00002141</v>
      </c>
    </row>
    <row r="102" spans="2:14" ht="15" thickBot="1" x14ac:dyDescent="0.35">
      <c r="B102" s="63"/>
      <c r="C102" s="53">
        <v>94</v>
      </c>
      <c r="D102" s="61"/>
      <c r="E102" s="42">
        <v>1</v>
      </c>
      <c r="F102" s="42">
        <v>17</v>
      </c>
      <c r="G102" s="42" t="s">
        <v>18</v>
      </c>
      <c r="H102" s="42" t="s">
        <v>19</v>
      </c>
      <c r="I102" s="42" t="s">
        <v>11</v>
      </c>
      <c r="J102" s="42" t="s">
        <v>11</v>
      </c>
      <c r="K102" s="42" t="s">
        <v>11</v>
      </c>
      <c r="L102" s="42" t="s">
        <v>13</v>
      </c>
      <c r="N102" s="48" t="str">
        <f>"0x"&amp;DEC2HEX((IF(H102=data!$C$2, 0, IF(H102=data!$C$3, 1, IF(H102=data!$C$4, 2, 3)))+F102*4+E102*256+(IF(G102=data!$D$2, 0, IF(G102=data!$D$3, 1, IF(G102=data!$D$4, 2, IF(G102=data!$D$5, 3, IF(G102=data!$D$6, 4, IF(G102=data!$D$7, 5, IF(G102=data!$D$8, 6, 7))))))))*4096+(IF(I102=data!$E$2, 0, 1))*65536+(IF(J102=data!$F$2, 0, 1))*131072+(IF(K102=data!$G$2, 0, 1))*262144+(IF(L102=data!$H$2, 0, 1))*524288), 8)</f>
        <v>0x00002145</v>
      </c>
    </row>
    <row r="103" spans="2:14" ht="15" thickBot="1" x14ac:dyDescent="0.35">
      <c r="B103" s="63"/>
      <c r="C103" s="53">
        <v>95</v>
      </c>
      <c r="D103" s="61"/>
      <c r="E103" s="42">
        <v>1</v>
      </c>
      <c r="F103" s="42">
        <v>18</v>
      </c>
      <c r="G103" s="42" t="s">
        <v>18</v>
      </c>
      <c r="H103" s="42" t="s">
        <v>19</v>
      </c>
      <c r="I103" s="42" t="s">
        <v>11</v>
      </c>
      <c r="J103" s="42" t="s">
        <v>11</v>
      </c>
      <c r="K103" s="42" t="s">
        <v>11</v>
      </c>
      <c r="L103" s="42" t="s">
        <v>13</v>
      </c>
      <c r="N103" s="48" t="str">
        <f>"0x"&amp;DEC2HEX((IF(H103=data!$C$2, 0, IF(H103=data!$C$3, 1, IF(H103=data!$C$4, 2, 3)))+F103*4+E103*256+(IF(G103=data!$D$2, 0, IF(G103=data!$D$3, 1, IF(G103=data!$D$4, 2, IF(G103=data!$D$5, 3, IF(G103=data!$D$6, 4, IF(G103=data!$D$7, 5, IF(G103=data!$D$8, 6, 7))))))))*4096+(IF(I103=data!$E$2, 0, 1))*65536+(IF(J103=data!$F$2, 0, 1))*131072+(IF(K103=data!$G$2, 0, 1))*262144+(IF(L103=data!$H$2, 0, 1))*524288), 8)</f>
        <v>0x00002149</v>
      </c>
    </row>
    <row r="104" spans="2:14" ht="15" thickBot="1" x14ac:dyDescent="0.35">
      <c r="B104" s="63"/>
      <c r="C104" s="53">
        <v>96</v>
      </c>
      <c r="D104" s="61"/>
      <c r="E104" s="42">
        <v>1</v>
      </c>
      <c r="F104" s="42">
        <v>19</v>
      </c>
      <c r="G104" s="42" t="s">
        <v>18</v>
      </c>
      <c r="H104" s="42" t="s">
        <v>19</v>
      </c>
      <c r="I104" s="42" t="s">
        <v>11</v>
      </c>
      <c r="J104" s="42" t="s">
        <v>11</v>
      </c>
      <c r="K104" s="42" t="s">
        <v>11</v>
      </c>
      <c r="L104" s="42" t="s">
        <v>13</v>
      </c>
      <c r="N104" s="48" t="str">
        <f>"0x"&amp;DEC2HEX((IF(H104=data!$C$2, 0, IF(H104=data!$C$3, 1, IF(H104=data!$C$4, 2, 3)))+F104*4+E104*256+(IF(G104=data!$D$2, 0, IF(G104=data!$D$3, 1, IF(G104=data!$D$4, 2, IF(G104=data!$D$5, 3, IF(G104=data!$D$6, 4, IF(G104=data!$D$7, 5, IF(G104=data!$D$8, 6, 7))))))))*4096+(IF(I104=data!$E$2, 0, 1))*65536+(IF(J104=data!$F$2, 0, 1))*131072+(IF(K104=data!$G$2, 0, 1))*262144+(IF(L104=data!$H$2, 0, 1))*524288), 8)</f>
        <v>0x0000214D</v>
      </c>
    </row>
    <row r="105" spans="2:14" ht="15" thickBot="1" x14ac:dyDescent="0.35">
      <c r="B105" s="63"/>
      <c r="C105" s="53">
        <v>97</v>
      </c>
      <c r="D105" s="61"/>
      <c r="E105" s="42">
        <v>1</v>
      </c>
      <c r="F105" s="42">
        <v>20</v>
      </c>
      <c r="G105" s="42" t="s">
        <v>18</v>
      </c>
      <c r="H105" s="42" t="s">
        <v>19</v>
      </c>
      <c r="I105" s="42" t="s">
        <v>11</v>
      </c>
      <c r="J105" s="42" t="s">
        <v>11</v>
      </c>
      <c r="K105" s="42" t="s">
        <v>11</v>
      </c>
      <c r="L105" s="42" t="s">
        <v>13</v>
      </c>
      <c r="N105" s="48" t="str">
        <f>"0x"&amp;DEC2HEX((IF(H105=data!$C$2, 0, IF(H105=data!$C$3, 1, IF(H105=data!$C$4, 2, 3)))+F105*4+E105*256+(IF(G105=data!$D$2, 0, IF(G105=data!$D$3, 1, IF(G105=data!$D$4, 2, IF(G105=data!$D$5, 3, IF(G105=data!$D$6, 4, IF(G105=data!$D$7, 5, IF(G105=data!$D$8, 6, 7))))))))*4096+(IF(I105=data!$E$2, 0, 1))*65536+(IF(J105=data!$F$2, 0, 1))*131072+(IF(K105=data!$G$2, 0, 1))*262144+(IF(L105=data!$H$2, 0, 1))*524288), 8)</f>
        <v>0x00002151</v>
      </c>
    </row>
    <row r="106" spans="2:14" ht="15" thickBot="1" x14ac:dyDescent="0.35">
      <c r="B106" s="63"/>
      <c r="C106" s="53">
        <v>98</v>
      </c>
      <c r="D106" s="61"/>
      <c r="E106" s="42">
        <v>1</v>
      </c>
      <c r="F106" s="42">
        <v>21</v>
      </c>
      <c r="G106" s="42" t="s">
        <v>18</v>
      </c>
      <c r="H106" s="42" t="s">
        <v>19</v>
      </c>
      <c r="I106" s="42" t="s">
        <v>11</v>
      </c>
      <c r="J106" s="42" t="s">
        <v>11</v>
      </c>
      <c r="K106" s="42" t="s">
        <v>11</v>
      </c>
      <c r="L106" s="42" t="s">
        <v>13</v>
      </c>
      <c r="N106" s="48" t="str">
        <f>"0x"&amp;DEC2HEX((IF(H106=data!$C$2, 0, IF(H106=data!$C$3, 1, IF(H106=data!$C$4, 2, 3)))+F106*4+E106*256+(IF(G106=data!$D$2, 0, IF(G106=data!$D$3, 1, IF(G106=data!$D$4, 2, IF(G106=data!$D$5, 3, IF(G106=data!$D$6, 4, IF(G106=data!$D$7, 5, IF(G106=data!$D$8, 6, 7))))))))*4096+(IF(I106=data!$E$2, 0, 1))*65536+(IF(J106=data!$F$2, 0, 1))*131072+(IF(K106=data!$G$2, 0, 1))*262144+(IF(L106=data!$H$2, 0, 1))*524288), 8)</f>
        <v>0x00002155</v>
      </c>
    </row>
    <row r="107" spans="2:14" ht="15" thickBot="1" x14ac:dyDescent="0.35">
      <c r="B107" s="63"/>
      <c r="C107" s="53">
        <v>99</v>
      </c>
      <c r="D107" s="61"/>
      <c r="E107" s="42">
        <v>1</v>
      </c>
      <c r="F107" s="42">
        <v>22</v>
      </c>
      <c r="G107" s="42" t="s">
        <v>18</v>
      </c>
      <c r="H107" s="42" t="s">
        <v>19</v>
      </c>
      <c r="I107" s="42" t="s">
        <v>11</v>
      </c>
      <c r="J107" s="42" t="s">
        <v>11</v>
      </c>
      <c r="K107" s="42" t="s">
        <v>11</v>
      </c>
      <c r="L107" s="42" t="s">
        <v>13</v>
      </c>
      <c r="N107" s="48" t="str">
        <f>"0x"&amp;DEC2HEX((IF(H107=data!$C$2, 0, IF(H107=data!$C$3, 1, IF(H107=data!$C$4, 2, 3)))+F107*4+E107*256+(IF(G107=data!$D$2, 0, IF(G107=data!$D$3, 1, IF(G107=data!$D$4, 2, IF(G107=data!$D$5, 3, IF(G107=data!$D$6, 4, IF(G107=data!$D$7, 5, IF(G107=data!$D$8, 6, 7))))))))*4096+(IF(I107=data!$E$2, 0, 1))*65536+(IF(J107=data!$F$2, 0, 1))*131072+(IF(K107=data!$G$2, 0, 1))*262144+(IF(L107=data!$H$2, 0, 1))*524288), 8)</f>
        <v>0x00002159</v>
      </c>
    </row>
    <row r="108" spans="2:14" ht="15" thickBot="1" x14ac:dyDescent="0.35">
      <c r="B108" s="63"/>
      <c r="C108" s="53">
        <v>100</v>
      </c>
      <c r="D108" s="61"/>
      <c r="E108" s="42">
        <v>1</v>
      </c>
      <c r="F108" s="42">
        <v>23</v>
      </c>
      <c r="G108" s="42" t="s">
        <v>18</v>
      </c>
      <c r="H108" s="42" t="s">
        <v>19</v>
      </c>
      <c r="I108" s="42" t="s">
        <v>11</v>
      </c>
      <c r="J108" s="42" t="s">
        <v>11</v>
      </c>
      <c r="K108" s="42" t="s">
        <v>11</v>
      </c>
      <c r="L108" s="42" t="s">
        <v>13</v>
      </c>
      <c r="N108" s="48" t="str">
        <f>"0x"&amp;DEC2HEX((IF(H108=data!$C$2, 0, IF(H108=data!$C$3, 1, IF(H108=data!$C$4, 2, 3)))+F108*4+E108*256+(IF(G108=data!$D$2, 0, IF(G108=data!$D$3, 1, IF(G108=data!$D$4, 2, IF(G108=data!$D$5, 3, IF(G108=data!$D$6, 4, IF(G108=data!$D$7, 5, IF(G108=data!$D$8, 6, 7))))))))*4096+(IF(I108=data!$E$2, 0, 1))*65536+(IF(J108=data!$F$2, 0, 1))*131072+(IF(K108=data!$G$2, 0, 1))*262144+(IF(L108=data!$H$2, 0, 1))*524288), 8)</f>
        <v>0x0000215D</v>
      </c>
    </row>
    <row r="109" spans="2:14" ht="15" thickBot="1" x14ac:dyDescent="0.35">
      <c r="B109" s="63"/>
      <c r="C109" s="53">
        <v>101</v>
      </c>
      <c r="D109" s="61"/>
      <c r="E109" s="42">
        <v>1</v>
      </c>
      <c r="F109" s="42">
        <v>24</v>
      </c>
      <c r="G109" s="42" t="s">
        <v>18</v>
      </c>
      <c r="H109" s="42" t="s">
        <v>19</v>
      </c>
      <c r="I109" s="42" t="s">
        <v>11</v>
      </c>
      <c r="J109" s="42" t="s">
        <v>11</v>
      </c>
      <c r="K109" s="42" t="s">
        <v>11</v>
      </c>
      <c r="L109" s="42" t="s">
        <v>13</v>
      </c>
      <c r="N109" s="48" t="str">
        <f>"0x"&amp;DEC2HEX((IF(H109=data!$C$2, 0, IF(H109=data!$C$3, 1, IF(H109=data!$C$4, 2, 3)))+F109*4+E109*256+(IF(G109=data!$D$2, 0, IF(G109=data!$D$3, 1, IF(G109=data!$D$4, 2, IF(G109=data!$D$5, 3, IF(G109=data!$D$6, 4, IF(G109=data!$D$7, 5, IF(G109=data!$D$8, 6, 7))))))))*4096+(IF(I109=data!$E$2, 0, 1))*65536+(IF(J109=data!$F$2, 0, 1))*131072+(IF(K109=data!$G$2, 0, 1))*262144+(IF(L109=data!$H$2, 0, 1))*524288), 8)</f>
        <v>0x00002161</v>
      </c>
    </row>
    <row r="110" spans="2:14" ht="15" thickBot="1" x14ac:dyDescent="0.35">
      <c r="B110" s="63"/>
      <c r="C110" s="53">
        <v>102</v>
      </c>
      <c r="D110" s="61"/>
      <c r="E110" s="42">
        <v>1</v>
      </c>
      <c r="F110" s="42">
        <v>0</v>
      </c>
      <c r="G110" s="42" t="s">
        <v>18</v>
      </c>
      <c r="H110" s="42" t="s">
        <v>19</v>
      </c>
      <c r="I110" s="42" t="s">
        <v>11</v>
      </c>
      <c r="J110" s="42" t="s">
        <v>11</v>
      </c>
      <c r="K110" s="42" t="s">
        <v>11</v>
      </c>
      <c r="L110" s="42" t="s">
        <v>13</v>
      </c>
      <c r="N110" s="48" t="str">
        <f>"0x"&amp;DEC2HEX((IF(H110=data!$C$2, 0, IF(H110=data!$C$3, 1, IF(H110=data!$C$4, 2, 3)))+F110*4+E110*256+(IF(G110=data!$D$2, 0, IF(G110=data!$D$3, 1, IF(G110=data!$D$4, 2, IF(G110=data!$D$5, 3, IF(G110=data!$D$6, 4, IF(G110=data!$D$7, 5, IF(G110=data!$D$8, 6, 7))))))))*4096+(IF(I110=data!$E$2, 0, 1))*65536+(IF(J110=data!$F$2, 0, 1))*131072+(IF(K110=data!$G$2, 0, 1))*262144+(IF(L110=data!$H$2, 0, 1))*524288), 8)</f>
        <v>0x00002101</v>
      </c>
    </row>
    <row r="111" spans="2:14" ht="15" thickBot="1" x14ac:dyDescent="0.35">
      <c r="B111" s="63"/>
      <c r="C111" s="53">
        <v>103</v>
      </c>
      <c r="D111" s="61"/>
      <c r="E111" s="42">
        <v>1</v>
      </c>
      <c r="F111" s="42">
        <v>1</v>
      </c>
      <c r="G111" s="42" t="s">
        <v>18</v>
      </c>
      <c r="H111" s="42" t="s">
        <v>19</v>
      </c>
      <c r="I111" s="42" t="s">
        <v>11</v>
      </c>
      <c r="J111" s="42" t="s">
        <v>11</v>
      </c>
      <c r="K111" s="42" t="s">
        <v>11</v>
      </c>
      <c r="L111" s="42" t="s">
        <v>13</v>
      </c>
      <c r="N111" s="48" t="str">
        <f>"0x"&amp;DEC2HEX((IF(H111=data!$C$2, 0, IF(H111=data!$C$3, 1, IF(H111=data!$C$4, 2, 3)))+F111*4+E111*256+(IF(G111=data!$D$2, 0, IF(G111=data!$D$3, 1, IF(G111=data!$D$4, 2, IF(G111=data!$D$5, 3, IF(G111=data!$D$6, 4, IF(G111=data!$D$7, 5, IF(G111=data!$D$8, 6, 7))))))))*4096+(IF(I111=data!$E$2, 0, 1))*65536+(IF(J111=data!$F$2, 0, 1))*131072+(IF(K111=data!$G$2, 0, 1))*262144+(IF(L111=data!$H$2, 0, 1))*524288), 8)</f>
        <v>0x00002105</v>
      </c>
    </row>
    <row r="112" spans="2:14" ht="15" thickBot="1" x14ac:dyDescent="0.35">
      <c r="B112" s="63"/>
      <c r="C112" s="53">
        <v>104</v>
      </c>
      <c r="D112" s="61"/>
      <c r="E112" s="42">
        <v>1</v>
      </c>
      <c r="F112" s="42">
        <v>2</v>
      </c>
      <c r="G112" s="42" t="s">
        <v>18</v>
      </c>
      <c r="H112" s="42" t="s">
        <v>19</v>
      </c>
      <c r="I112" s="42" t="s">
        <v>11</v>
      </c>
      <c r="J112" s="42" t="s">
        <v>11</v>
      </c>
      <c r="K112" s="42" t="s">
        <v>11</v>
      </c>
      <c r="L112" s="42" t="s">
        <v>13</v>
      </c>
      <c r="N112" s="48" t="str">
        <f>"0x"&amp;DEC2HEX((IF(H112=data!$C$2, 0, IF(H112=data!$C$3, 1, IF(H112=data!$C$4, 2, 3)))+F112*4+E112*256+(IF(G112=data!$D$2, 0, IF(G112=data!$D$3, 1, IF(G112=data!$D$4, 2, IF(G112=data!$D$5, 3, IF(G112=data!$D$6, 4, IF(G112=data!$D$7, 5, IF(G112=data!$D$8, 6, 7))))))))*4096+(IF(I112=data!$E$2, 0, 1))*65536+(IF(J112=data!$F$2, 0, 1))*131072+(IF(K112=data!$G$2, 0, 1))*262144+(IF(L112=data!$H$2, 0, 1))*524288), 8)</f>
        <v>0x00002109</v>
      </c>
    </row>
    <row r="113" spans="2:14" ht="15" thickBot="1" x14ac:dyDescent="0.35">
      <c r="B113" s="63"/>
      <c r="C113" s="53">
        <v>105</v>
      </c>
      <c r="D113" s="61"/>
      <c r="E113" s="42">
        <v>1</v>
      </c>
      <c r="F113" s="42">
        <v>3</v>
      </c>
      <c r="G113" s="42" t="s">
        <v>18</v>
      </c>
      <c r="H113" s="42" t="s">
        <v>19</v>
      </c>
      <c r="I113" s="42" t="s">
        <v>11</v>
      </c>
      <c r="J113" s="42" t="s">
        <v>11</v>
      </c>
      <c r="K113" s="42" t="s">
        <v>11</v>
      </c>
      <c r="L113" s="42" t="s">
        <v>13</v>
      </c>
      <c r="N113" s="48" t="str">
        <f>"0x"&amp;DEC2HEX((IF(H113=data!$C$2, 0, IF(H113=data!$C$3, 1, IF(H113=data!$C$4, 2, 3)))+F113*4+E113*256+(IF(G113=data!$D$2, 0, IF(G113=data!$D$3, 1, IF(G113=data!$D$4, 2, IF(G113=data!$D$5, 3, IF(G113=data!$D$6, 4, IF(G113=data!$D$7, 5, IF(G113=data!$D$8, 6, 7))))))))*4096+(IF(I113=data!$E$2, 0, 1))*65536+(IF(J113=data!$F$2, 0, 1))*131072+(IF(K113=data!$G$2, 0, 1))*262144+(IF(L113=data!$H$2, 0, 1))*524288), 8)</f>
        <v>0x0000210D</v>
      </c>
    </row>
    <row r="114" spans="2:14" ht="15" thickBot="1" x14ac:dyDescent="0.35">
      <c r="B114" s="63"/>
      <c r="C114" s="53">
        <v>106</v>
      </c>
      <c r="D114" s="61"/>
      <c r="E114" s="42">
        <v>1</v>
      </c>
      <c r="F114" s="42">
        <v>4</v>
      </c>
      <c r="G114" s="42" t="s">
        <v>18</v>
      </c>
      <c r="H114" s="42" t="s">
        <v>19</v>
      </c>
      <c r="I114" s="42" t="s">
        <v>11</v>
      </c>
      <c r="J114" s="42" t="s">
        <v>11</v>
      </c>
      <c r="K114" s="42" t="s">
        <v>11</v>
      </c>
      <c r="L114" s="42" t="s">
        <v>13</v>
      </c>
      <c r="N114" s="48" t="str">
        <f>"0x"&amp;DEC2HEX((IF(H114=data!$C$2, 0, IF(H114=data!$C$3, 1, IF(H114=data!$C$4, 2, 3)))+F114*4+E114*256+(IF(G114=data!$D$2, 0, IF(G114=data!$D$3, 1, IF(G114=data!$D$4, 2, IF(G114=data!$D$5, 3, IF(G114=data!$D$6, 4, IF(G114=data!$D$7, 5, IF(G114=data!$D$8, 6, 7))))))))*4096+(IF(I114=data!$E$2, 0, 1))*65536+(IF(J114=data!$F$2, 0, 1))*131072+(IF(K114=data!$G$2, 0, 1))*262144+(IF(L114=data!$H$2, 0, 1))*524288), 8)</f>
        <v>0x00002111</v>
      </c>
    </row>
    <row r="115" spans="2:14" ht="15" thickBot="1" x14ac:dyDescent="0.35">
      <c r="B115" s="63"/>
      <c r="C115" s="53">
        <v>107</v>
      </c>
      <c r="D115" s="61"/>
      <c r="E115" s="42">
        <v>1</v>
      </c>
      <c r="F115" s="42">
        <v>5</v>
      </c>
      <c r="G115" s="42" t="s">
        <v>18</v>
      </c>
      <c r="H115" s="42" t="s">
        <v>19</v>
      </c>
      <c r="I115" s="42" t="s">
        <v>11</v>
      </c>
      <c r="J115" s="42" t="s">
        <v>11</v>
      </c>
      <c r="K115" s="42" t="s">
        <v>11</v>
      </c>
      <c r="L115" s="42" t="s">
        <v>13</v>
      </c>
      <c r="N115" s="48" t="str">
        <f>"0x"&amp;DEC2HEX((IF(H115=data!$C$2, 0, IF(H115=data!$C$3, 1, IF(H115=data!$C$4, 2, 3)))+F115*4+E115*256+(IF(G115=data!$D$2, 0, IF(G115=data!$D$3, 1, IF(G115=data!$D$4, 2, IF(G115=data!$D$5, 3, IF(G115=data!$D$6, 4, IF(G115=data!$D$7, 5, IF(G115=data!$D$8, 6, 7))))))))*4096+(IF(I115=data!$E$2, 0, 1))*65536+(IF(J115=data!$F$2, 0, 1))*131072+(IF(K115=data!$G$2, 0, 1))*262144+(IF(L115=data!$H$2, 0, 1))*524288), 8)</f>
        <v>0x00002115</v>
      </c>
    </row>
    <row r="116" spans="2:14" ht="15" thickBot="1" x14ac:dyDescent="0.35">
      <c r="B116" s="63"/>
      <c r="C116" s="53">
        <v>108</v>
      </c>
      <c r="D116" s="61"/>
      <c r="E116" s="42">
        <v>1</v>
      </c>
      <c r="F116" s="42">
        <v>6</v>
      </c>
      <c r="G116" s="42" t="s">
        <v>18</v>
      </c>
      <c r="H116" s="42" t="s">
        <v>19</v>
      </c>
      <c r="I116" s="42" t="s">
        <v>11</v>
      </c>
      <c r="J116" s="42" t="s">
        <v>11</v>
      </c>
      <c r="K116" s="42" t="s">
        <v>11</v>
      </c>
      <c r="L116" s="42" t="s">
        <v>13</v>
      </c>
      <c r="N116" s="48" t="str">
        <f>"0x"&amp;DEC2HEX((IF(H116=data!$C$2, 0, IF(H116=data!$C$3, 1, IF(H116=data!$C$4, 2, 3)))+F116*4+E116*256+(IF(G116=data!$D$2, 0, IF(G116=data!$D$3, 1, IF(G116=data!$D$4, 2, IF(G116=data!$D$5, 3, IF(G116=data!$D$6, 4, IF(G116=data!$D$7, 5, IF(G116=data!$D$8, 6, 7))))))))*4096+(IF(I116=data!$E$2, 0, 1))*65536+(IF(J116=data!$F$2, 0, 1))*131072+(IF(K116=data!$G$2, 0, 1))*262144+(IF(L116=data!$H$2, 0, 1))*524288), 8)</f>
        <v>0x00002119</v>
      </c>
    </row>
    <row r="117" spans="2:14" ht="15" thickBot="1" x14ac:dyDescent="0.35">
      <c r="B117" s="63"/>
      <c r="C117" s="53">
        <v>109</v>
      </c>
      <c r="D117" s="61"/>
      <c r="E117" s="42">
        <v>1</v>
      </c>
      <c r="F117" s="42">
        <v>7</v>
      </c>
      <c r="G117" s="42" t="s">
        <v>18</v>
      </c>
      <c r="H117" s="42" t="s">
        <v>24</v>
      </c>
      <c r="I117" s="42" t="s">
        <v>11</v>
      </c>
      <c r="J117" s="42" t="s">
        <v>11</v>
      </c>
      <c r="K117" s="42" t="s">
        <v>11</v>
      </c>
      <c r="L117" s="42" t="s">
        <v>13</v>
      </c>
      <c r="N117" s="48" t="str">
        <f>"0x"&amp;DEC2HEX((IF(H117=data!$C$2, 0, IF(H117=data!$C$3, 1, IF(H117=data!$C$4, 2, 3)))+F117*4+E117*256+(IF(G117=data!$D$2, 0, IF(G117=data!$D$3, 1, IF(G117=data!$D$4, 2, IF(G117=data!$D$5, 3, IF(G117=data!$D$6, 4, IF(G117=data!$D$7, 5, IF(G117=data!$D$8, 6, 7))))))))*4096+(IF(I117=data!$E$2, 0, 1))*65536+(IF(J117=data!$F$2, 0, 1))*131072+(IF(K117=data!$G$2, 0, 1))*262144+(IF(L117=data!$H$2, 0, 1))*524288), 8)</f>
        <v>0x0000211F</v>
      </c>
    </row>
    <row r="118" spans="2:14" ht="15" thickBot="1" x14ac:dyDescent="0.35">
      <c r="B118" s="63"/>
      <c r="C118" s="53">
        <v>110</v>
      </c>
      <c r="D118" s="61"/>
      <c r="E118" s="42">
        <v>1</v>
      </c>
      <c r="F118" s="42">
        <v>8</v>
      </c>
      <c r="G118" s="42" t="s">
        <v>18</v>
      </c>
      <c r="H118" s="42" t="s">
        <v>24</v>
      </c>
      <c r="I118" s="42" t="s">
        <v>11</v>
      </c>
      <c r="J118" s="42" t="s">
        <v>11</v>
      </c>
      <c r="K118" s="42" t="s">
        <v>11</v>
      </c>
      <c r="L118" s="42" t="s">
        <v>13</v>
      </c>
      <c r="N118" s="48" t="str">
        <f>"0x"&amp;DEC2HEX((IF(H118=data!$C$2, 0, IF(H118=data!$C$3, 1, IF(H118=data!$C$4, 2, 3)))+F118*4+E118*256+(IF(G118=data!$D$2, 0, IF(G118=data!$D$3, 1, IF(G118=data!$D$4, 2, IF(G118=data!$D$5, 3, IF(G118=data!$D$6, 4, IF(G118=data!$D$7, 5, IF(G118=data!$D$8, 6, 7))))))))*4096+(IF(I118=data!$E$2, 0, 1))*65536+(IF(J118=data!$F$2, 0, 1))*131072+(IF(K118=data!$G$2, 0, 1))*262144+(IF(L118=data!$H$2, 0, 1))*524288), 8)</f>
        <v>0x00002123</v>
      </c>
    </row>
    <row r="119" spans="2:14" ht="15" thickBot="1" x14ac:dyDescent="0.35">
      <c r="B119" s="63"/>
      <c r="C119" s="53">
        <v>111</v>
      </c>
      <c r="D119" s="61"/>
      <c r="E119" s="42">
        <v>1</v>
      </c>
      <c r="F119" s="42">
        <v>9</v>
      </c>
      <c r="G119" s="42" t="s">
        <v>18</v>
      </c>
      <c r="H119" s="42" t="s">
        <v>24</v>
      </c>
      <c r="I119" s="42" t="s">
        <v>11</v>
      </c>
      <c r="J119" s="42" t="s">
        <v>11</v>
      </c>
      <c r="K119" s="42" t="s">
        <v>11</v>
      </c>
      <c r="L119" s="42" t="s">
        <v>13</v>
      </c>
      <c r="N119" s="48" t="str">
        <f>"0x"&amp;DEC2HEX((IF(H119=data!$C$2, 0, IF(H119=data!$C$3, 1, IF(H119=data!$C$4, 2, 3)))+F119*4+E119*256+(IF(G119=data!$D$2, 0, IF(G119=data!$D$3, 1, IF(G119=data!$D$4, 2, IF(G119=data!$D$5, 3, IF(G119=data!$D$6, 4, IF(G119=data!$D$7, 5, IF(G119=data!$D$8, 6, 7))))))))*4096+(IF(I119=data!$E$2, 0, 1))*65536+(IF(J119=data!$F$2, 0, 1))*131072+(IF(K119=data!$G$2, 0, 1))*262144+(IF(L119=data!$H$2, 0, 1))*524288), 8)</f>
        <v>0x00002127</v>
      </c>
    </row>
    <row r="120" spans="2:14" ht="15" thickBot="1" x14ac:dyDescent="0.35">
      <c r="B120" s="63"/>
      <c r="C120" s="53">
        <v>112</v>
      </c>
      <c r="D120" s="61"/>
      <c r="E120" s="42">
        <v>1</v>
      </c>
      <c r="F120" s="42">
        <v>10</v>
      </c>
      <c r="G120" s="42" t="s">
        <v>18</v>
      </c>
      <c r="H120" s="42" t="s">
        <v>24</v>
      </c>
      <c r="I120" s="42" t="s">
        <v>11</v>
      </c>
      <c r="J120" s="42" t="s">
        <v>11</v>
      </c>
      <c r="K120" s="42" t="s">
        <v>11</v>
      </c>
      <c r="L120" s="42" t="s">
        <v>13</v>
      </c>
      <c r="N120" s="48" t="str">
        <f>"0x"&amp;DEC2HEX((IF(H120=data!$C$2, 0, IF(H120=data!$C$3, 1, IF(H120=data!$C$4, 2, 3)))+F120*4+E120*256+(IF(G120=data!$D$2, 0, IF(G120=data!$D$3, 1, IF(G120=data!$D$4, 2, IF(G120=data!$D$5, 3, IF(G120=data!$D$6, 4, IF(G120=data!$D$7, 5, IF(G120=data!$D$8, 6, 7))))))))*4096+(IF(I120=data!$E$2, 0, 1))*65536+(IF(J120=data!$F$2, 0, 1))*131072+(IF(K120=data!$G$2, 0, 1))*262144+(IF(L120=data!$H$2, 0, 1))*524288), 8)</f>
        <v>0x0000212B</v>
      </c>
    </row>
    <row r="121" spans="2:14" ht="15" thickBot="1" x14ac:dyDescent="0.35">
      <c r="B121" s="63"/>
      <c r="C121" s="53">
        <v>113</v>
      </c>
      <c r="D121" s="61"/>
      <c r="E121" s="42">
        <v>1</v>
      </c>
      <c r="F121" s="42">
        <v>11</v>
      </c>
      <c r="G121" s="42" t="s">
        <v>18</v>
      </c>
      <c r="H121" s="42" t="s">
        <v>24</v>
      </c>
      <c r="I121" s="42" t="s">
        <v>11</v>
      </c>
      <c r="J121" s="42" t="s">
        <v>11</v>
      </c>
      <c r="K121" s="42" t="s">
        <v>11</v>
      </c>
      <c r="L121" s="42" t="s">
        <v>13</v>
      </c>
      <c r="N121" s="48" t="str">
        <f>"0x"&amp;DEC2HEX((IF(H121=data!$C$2, 0, IF(H121=data!$C$3, 1, IF(H121=data!$C$4, 2, 3)))+F121*4+E121*256+(IF(G121=data!$D$2, 0, IF(G121=data!$D$3, 1, IF(G121=data!$D$4, 2, IF(G121=data!$D$5, 3, IF(G121=data!$D$6, 4, IF(G121=data!$D$7, 5, IF(G121=data!$D$8, 6, 7))))))))*4096+(IF(I121=data!$E$2, 0, 1))*65536+(IF(J121=data!$F$2, 0, 1))*131072+(IF(K121=data!$G$2, 0, 1))*262144+(IF(L121=data!$H$2, 0, 1))*524288), 8)</f>
        <v>0x0000212F</v>
      </c>
    </row>
    <row r="122" spans="2:14" ht="15" thickBot="1" x14ac:dyDescent="0.35">
      <c r="B122" s="63"/>
      <c r="C122" s="53">
        <v>114</v>
      </c>
      <c r="D122" s="61"/>
      <c r="E122" s="42">
        <v>1</v>
      </c>
      <c r="F122" s="42">
        <v>12</v>
      </c>
      <c r="G122" s="42" t="s">
        <v>18</v>
      </c>
      <c r="H122" s="42" t="s">
        <v>24</v>
      </c>
      <c r="I122" s="42" t="s">
        <v>11</v>
      </c>
      <c r="J122" s="42" t="s">
        <v>11</v>
      </c>
      <c r="K122" s="42" t="s">
        <v>11</v>
      </c>
      <c r="L122" s="42" t="s">
        <v>13</v>
      </c>
      <c r="N122" s="48" t="str">
        <f>"0x"&amp;DEC2HEX((IF(H122=data!$C$2, 0, IF(H122=data!$C$3, 1, IF(H122=data!$C$4, 2, 3)))+F122*4+E122*256+(IF(G122=data!$D$2, 0, IF(G122=data!$D$3, 1, IF(G122=data!$D$4, 2, IF(G122=data!$D$5, 3, IF(G122=data!$D$6, 4, IF(G122=data!$D$7, 5, IF(G122=data!$D$8, 6, 7))))))))*4096+(IF(I122=data!$E$2, 0, 1))*65536+(IF(J122=data!$F$2, 0, 1))*131072+(IF(K122=data!$G$2, 0, 1))*262144+(IF(L122=data!$H$2, 0, 1))*524288), 8)</f>
        <v>0x00002133</v>
      </c>
    </row>
    <row r="123" spans="2:14" ht="15" thickBot="1" x14ac:dyDescent="0.35">
      <c r="B123" s="63"/>
      <c r="C123" s="53">
        <v>115</v>
      </c>
      <c r="D123" s="61"/>
      <c r="E123" s="42">
        <v>1</v>
      </c>
      <c r="F123" s="42">
        <v>13</v>
      </c>
      <c r="G123" s="42" t="s">
        <v>18</v>
      </c>
      <c r="H123" s="42" t="s">
        <v>24</v>
      </c>
      <c r="I123" s="42" t="s">
        <v>11</v>
      </c>
      <c r="J123" s="42" t="s">
        <v>11</v>
      </c>
      <c r="K123" s="42" t="s">
        <v>11</v>
      </c>
      <c r="L123" s="42" t="s">
        <v>13</v>
      </c>
      <c r="N123" s="48" t="str">
        <f>"0x"&amp;DEC2HEX((IF(H123=data!$C$2, 0, IF(H123=data!$C$3, 1, IF(H123=data!$C$4, 2, 3)))+F123*4+E123*256+(IF(G123=data!$D$2, 0, IF(G123=data!$D$3, 1, IF(G123=data!$D$4, 2, IF(G123=data!$D$5, 3, IF(G123=data!$D$6, 4, IF(G123=data!$D$7, 5, IF(G123=data!$D$8, 6, 7))))))))*4096+(IF(I123=data!$E$2, 0, 1))*65536+(IF(J123=data!$F$2, 0, 1))*131072+(IF(K123=data!$G$2, 0, 1))*262144+(IF(L123=data!$H$2, 0, 1))*524288), 8)</f>
        <v>0x00002137</v>
      </c>
    </row>
    <row r="124" spans="2:14" ht="15" thickBot="1" x14ac:dyDescent="0.35">
      <c r="B124" s="63"/>
      <c r="C124" s="53">
        <v>116</v>
      </c>
      <c r="D124" s="61"/>
      <c r="E124" s="42">
        <v>1</v>
      </c>
      <c r="F124" s="42">
        <v>14</v>
      </c>
      <c r="G124" s="42" t="s">
        <v>18</v>
      </c>
      <c r="H124" s="42" t="s">
        <v>24</v>
      </c>
      <c r="I124" s="42" t="s">
        <v>11</v>
      </c>
      <c r="J124" s="42" t="s">
        <v>11</v>
      </c>
      <c r="K124" s="42" t="s">
        <v>11</v>
      </c>
      <c r="L124" s="42" t="s">
        <v>13</v>
      </c>
      <c r="N124" s="48" t="str">
        <f>"0x"&amp;DEC2HEX((IF(H124=data!$C$2, 0, IF(H124=data!$C$3, 1, IF(H124=data!$C$4, 2, 3)))+F124*4+E124*256+(IF(G124=data!$D$2, 0, IF(G124=data!$D$3, 1, IF(G124=data!$D$4, 2, IF(G124=data!$D$5, 3, IF(G124=data!$D$6, 4, IF(G124=data!$D$7, 5, IF(G124=data!$D$8, 6, 7))))))))*4096+(IF(I124=data!$E$2, 0, 1))*65536+(IF(J124=data!$F$2, 0, 1))*131072+(IF(K124=data!$G$2, 0, 1))*262144+(IF(L124=data!$H$2, 0, 1))*524288), 8)</f>
        <v>0x0000213B</v>
      </c>
    </row>
    <row r="125" spans="2:14" ht="15" thickBot="1" x14ac:dyDescent="0.35">
      <c r="B125" s="63"/>
      <c r="C125" s="53">
        <v>117</v>
      </c>
      <c r="D125" s="61"/>
      <c r="E125" s="42">
        <v>1</v>
      </c>
      <c r="F125" s="42">
        <v>15</v>
      </c>
      <c r="G125" s="42" t="s">
        <v>18</v>
      </c>
      <c r="H125" s="42" t="s">
        <v>24</v>
      </c>
      <c r="I125" s="42" t="s">
        <v>11</v>
      </c>
      <c r="J125" s="42" t="s">
        <v>11</v>
      </c>
      <c r="K125" s="42" t="s">
        <v>11</v>
      </c>
      <c r="L125" s="42" t="s">
        <v>13</v>
      </c>
      <c r="N125" s="48" t="str">
        <f>"0x"&amp;DEC2HEX((IF(H125=data!$C$2, 0, IF(H125=data!$C$3, 1, IF(H125=data!$C$4, 2, 3)))+F125*4+E125*256+(IF(G125=data!$D$2, 0, IF(G125=data!$D$3, 1, IF(G125=data!$D$4, 2, IF(G125=data!$D$5, 3, IF(G125=data!$D$6, 4, IF(G125=data!$D$7, 5, IF(G125=data!$D$8, 6, 7))))))))*4096+(IF(I125=data!$E$2, 0, 1))*65536+(IF(J125=data!$F$2, 0, 1))*131072+(IF(K125=data!$G$2, 0, 1))*262144+(IF(L125=data!$H$2, 0, 1))*524288), 8)</f>
        <v>0x0000213F</v>
      </c>
    </row>
    <row r="126" spans="2:14" ht="15" thickBot="1" x14ac:dyDescent="0.35">
      <c r="B126" s="63"/>
      <c r="C126" s="53">
        <v>118</v>
      </c>
      <c r="D126" s="61"/>
      <c r="E126" s="42">
        <v>1</v>
      </c>
      <c r="F126" s="42">
        <v>16</v>
      </c>
      <c r="G126" s="42" t="s">
        <v>18</v>
      </c>
      <c r="H126" s="42" t="s">
        <v>24</v>
      </c>
      <c r="I126" s="42" t="s">
        <v>11</v>
      </c>
      <c r="J126" s="42" t="s">
        <v>11</v>
      </c>
      <c r="K126" s="42" t="s">
        <v>11</v>
      </c>
      <c r="L126" s="42" t="s">
        <v>13</v>
      </c>
      <c r="N126" s="48" t="str">
        <f>"0x"&amp;DEC2HEX((IF(H126=data!$C$2, 0, IF(H126=data!$C$3, 1, IF(H126=data!$C$4, 2, 3)))+F126*4+E126*256+(IF(G126=data!$D$2, 0, IF(G126=data!$D$3, 1, IF(G126=data!$D$4, 2, IF(G126=data!$D$5, 3, IF(G126=data!$D$6, 4, IF(G126=data!$D$7, 5, IF(G126=data!$D$8, 6, 7))))))))*4096+(IF(I126=data!$E$2, 0, 1))*65536+(IF(J126=data!$F$2, 0, 1))*131072+(IF(K126=data!$G$2, 0, 1))*262144+(IF(L126=data!$H$2, 0, 1))*524288), 8)</f>
        <v>0x00002143</v>
      </c>
    </row>
    <row r="127" spans="2:14" ht="15" thickBot="1" x14ac:dyDescent="0.35">
      <c r="B127" s="63"/>
      <c r="C127" s="53">
        <v>119</v>
      </c>
      <c r="D127" s="61"/>
      <c r="E127" s="42">
        <v>1</v>
      </c>
      <c r="F127" s="42">
        <v>17</v>
      </c>
      <c r="G127" s="42" t="s">
        <v>18</v>
      </c>
      <c r="H127" s="42" t="s">
        <v>24</v>
      </c>
      <c r="I127" s="42" t="s">
        <v>11</v>
      </c>
      <c r="J127" s="42" t="s">
        <v>11</v>
      </c>
      <c r="K127" s="42" t="s">
        <v>11</v>
      </c>
      <c r="L127" s="42" t="s">
        <v>13</v>
      </c>
      <c r="N127" s="48" t="str">
        <f>"0x"&amp;DEC2HEX((IF(H127=data!$C$2, 0, IF(H127=data!$C$3, 1, IF(H127=data!$C$4, 2, 3)))+F127*4+E127*256+(IF(G127=data!$D$2, 0, IF(G127=data!$D$3, 1, IF(G127=data!$D$4, 2, IF(G127=data!$D$5, 3, IF(G127=data!$D$6, 4, IF(G127=data!$D$7, 5, IF(G127=data!$D$8, 6, 7))))))))*4096+(IF(I127=data!$E$2, 0, 1))*65536+(IF(J127=data!$F$2, 0, 1))*131072+(IF(K127=data!$G$2, 0, 1))*262144+(IF(L127=data!$H$2, 0, 1))*524288), 8)</f>
        <v>0x00002147</v>
      </c>
    </row>
    <row r="128" spans="2:14" ht="15" thickBot="1" x14ac:dyDescent="0.35">
      <c r="B128" s="63"/>
      <c r="C128" s="53">
        <v>120</v>
      </c>
      <c r="D128" s="61"/>
      <c r="E128" s="42">
        <v>1</v>
      </c>
      <c r="F128" s="42">
        <v>18</v>
      </c>
      <c r="G128" s="42" t="s">
        <v>18</v>
      </c>
      <c r="H128" s="42" t="s">
        <v>24</v>
      </c>
      <c r="I128" s="42" t="s">
        <v>11</v>
      </c>
      <c r="J128" s="42" t="s">
        <v>11</v>
      </c>
      <c r="K128" s="42" t="s">
        <v>11</v>
      </c>
      <c r="L128" s="42" t="s">
        <v>13</v>
      </c>
      <c r="N128" s="48" t="str">
        <f>"0x"&amp;DEC2HEX((IF(H128=data!$C$2, 0, IF(H128=data!$C$3, 1, IF(H128=data!$C$4, 2, 3)))+F128*4+E128*256+(IF(G128=data!$D$2, 0, IF(G128=data!$D$3, 1, IF(G128=data!$D$4, 2, IF(G128=data!$D$5, 3, IF(G128=data!$D$6, 4, IF(G128=data!$D$7, 5, IF(G128=data!$D$8, 6, 7))))))))*4096+(IF(I128=data!$E$2, 0, 1))*65536+(IF(J128=data!$F$2, 0, 1))*131072+(IF(K128=data!$G$2, 0, 1))*262144+(IF(L128=data!$H$2, 0, 1))*524288), 8)</f>
        <v>0x0000214B</v>
      </c>
    </row>
    <row r="129" spans="1:144" ht="15" thickBot="1" x14ac:dyDescent="0.35">
      <c r="B129" s="63"/>
      <c r="C129" s="53">
        <v>121</v>
      </c>
      <c r="D129" s="61"/>
      <c r="E129" s="42">
        <v>1</v>
      </c>
      <c r="F129" s="42">
        <v>19</v>
      </c>
      <c r="G129" s="42" t="s">
        <v>18</v>
      </c>
      <c r="H129" s="42" t="s">
        <v>24</v>
      </c>
      <c r="I129" s="42" t="s">
        <v>12</v>
      </c>
      <c r="J129" s="42" t="s">
        <v>11</v>
      </c>
      <c r="K129" s="42" t="s">
        <v>11</v>
      </c>
      <c r="L129" s="42" t="s">
        <v>13</v>
      </c>
      <c r="N129" s="48" t="str">
        <f>"0x"&amp;DEC2HEX((IF(H129=data!$C$2, 0, IF(H129=data!$C$3, 1, IF(H129=data!$C$4, 2, 3)))+F129*4+E129*256+(IF(G129=data!$D$2, 0, IF(G129=data!$D$3, 1, IF(G129=data!$D$4, 2, IF(G129=data!$D$5, 3, IF(G129=data!$D$6, 4, IF(G129=data!$D$7, 5, IF(G129=data!$D$8, 6, 7))))))))*4096+(IF(I129=data!$E$2, 0, 1))*65536+(IF(J129=data!$F$2, 0, 1))*131072+(IF(K129=data!$G$2, 0, 1))*262144+(IF(L129=data!$H$2, 0, 1))*524288), 8)</f>
        <v>0x0001214F</v>
      </c>
    </row>
    <row r="130" spans="1:144" ht="15" thickBot="1" x14ac:dyDescent="0.35">
      <c r="B130" s="63"/>
      <c r="C130" s="53">
        <v>122</v>
      </c>
      <c r="D130" s="61"/>
      <c r="E130" s="42">
        <v>1</v>
      </c>
      <c r="F130" s="42">
        <v>20</v>
      </c>
      <c r="G130" s="42" t="s">
        <v>18</v>
      </c>
      <c r="H130" s="42" t="s">
        <v>24</v>
      </c>
      <c r="I130" s="42" t="s">
        <v>12</v>
      </c>
      <c r="J130" s="42" t="s">
        <v>11</v>
      </c>
      <c r="K130" s="42" t="s">
        <v>12</v>
      </c>
      <c r="L130" s="42" t="s">
        <v>13</v>
      </c>
      <c r="N130" s="48" t="str">
        <f>"0x"&amp;DEC2HEX((IF(H130=data!$C$2, 0, IF(H130=data!$C$3, 1, IF(H130=data!$C$4, 2, 3)))+F130*4+E130*256+(IF(G130=data!$D$2, 0, IF(G130=data!$D$3, 1, IF(G130=data!$D$4, 2, IF(G130=data!$D$5, 3, IF(G130=data!$D$6, 4, IF(G130=data!$D$7, 5, IF(G130=data!$D$8, 6, 7))))))))*4096+(IF(I130=data!$E$2, 0, 1))*65536+(IF(J130=data!$F$2, 0, 1))*131072+(IF(K130=data!$G$2, 0, 1))*262144+(IF(L130=data!$H$2, 0, 1))*524288), 8)</f>
        <v>0x00052153</v>
      </c>
    </row>
    <row r="131" spans="1:144" ht="15" thickBot="1" x14ac:dyDescent="0.35">
      <c r="B131" s="63"/>
      <c r="C131" s="53">
        <v>123</v>
      </c>
      <c r="D131" s="61"/>
      <c r="E131" s="42">
        <v>1</v>
      </c>
      <c r="F131" s="42">
        <v>21</v>
      </c>
      <c r="G131" s="42" t="s">
        <v>18</v>
      </c>
      <c r="H131" s="42" t="s">
        <v>24</v>
      </c>
      <c r="I131" s="42" t="s">
        <v>11</v>
      </c>
      <c r="J131" s="42" t="s">
        <v>11</v>
      </c>
      <c r="K131" s="42" t="s">
        <v>12</v>
      </c>
      <c r="L131" s="42" t="s">
        <v>13</v>
      </c>
      <c r="N131" s="48" t="str">
        <f>"0x"&amp;DEC2HEX((IF(H131=data!$C$2, 0, IF(H131=data!$C$3, 1, IF(H131=data!$C$4, 2, 3)))+F131*4+E131*256+(IF(G131=data!$D$2, 0, IF(G131=data!$D$3, 1, IF(G131=data!$D$4, 2, IF(G131=data!$D$5, 3, IF(G131=data!$D$6, 4, IF(G131=data!$D$7, 5, IF(G131=data!$D$8, 6, 7))))))))*4096+(IF(I131=data!$E$2, 0, 1))*65536+(IF(J131=data!$F$2, 0, 1))*131072+(IF(K131=data!$G$2, 0, 1))*262144+(IF(L131=data!$H$2, 0, 1))*524288), 8)</f>
        <v>0x00042157</v>
      </c>
    </row>
    <row r="132" spans="1:144" ht="15" thickBot="1" x14ac:dyDescent="0.35">
      <c r="B132" s="63"/>
      <c r="C132" s="53">
        <v>124</v>
      </c>
      <c r="D132" s="61"/>
      <c r="E132" s="42">
        <v>1</v>
      </c>
      <c r="F132" s="42">
        <v>22</v>
      </c>
      <c r="G132" s="42" t="s">
        <v>18</v>
      </c>
      <c r="H132" s="42" t="s">
        <v>24</v>
      </c>
      <c r="I132" s="42" t="s">
        <v>11</v>
      </c>
      <c r="J132" s="42" t="s">
        <v>11</v>
      </c>
      <c r="K132" s="42" t="s">
        <v>11</v>
      </c>
      <c r="L132" s="42" t="s">
        <v>13</v>
      </c>
      <c r="N132" s="48" t="str">
        <f>"0x"&amp;DEC2HEX((IF(H132=data!$C$2, 0, IF(H132=data!$C$3, 1, IF(H132=data!$C$4, 2, 3)))+F132*4+E132*256+(IF(G132=data!$D$2, 0, IF(G132=data!$D$3, 1, IF(G132=data!$D$4, 2, IF(G132=data!$D$5, 3, IF(G132=data!$D$6, 4, IF(G132=data!$D$7, 5, IF(G132=data!$D$8, 6, 7))))))))*4096+(IF(I132=data!$E$2, 0, 1))*65536+(IF(J132=data!$F$2, 0, 1))*131072+(IF(K132=data!$G$2, 0, 1))*262144+(IF(L132=data!$H$2, 0, 1))*524288), 8)</f>
        <v>0x0000215B</v>
      </c>
    </row>
    <row r="133" spans="1:144" ht="15" thickBot="1" x14ac:dyDescent="0.35">
      <c r="B133" s="63"/>
      <c r="C133" s="53">
        <v>125</v>
      </c>
      <c r="D133" s="61"/>
      <c r="E133" s="42">
        <v>1</v>
      </c>
      <c r="F133" s="42">
        <v>23</v>
      </c>
      <c r="G133" s="42" t="s">
        <v>18</v>
      </c>
      <c r="H133" s="42" t="s">
        <v>24</v>
      </c>
      <c r="I133" s="42" t="s">
        <v>11</v>
      </c>
      <c r="J133" s="42" t="s">
        <v>11</v>
      </c>
      <c r="K133" s="42" t="s">
        <v>11</v>
      </c>
      <c r="L133" s="42" t="s">
        <v>13</v>
      </c>
      <c r="N133" s="48" t="str">
        <f>"0x"&amp;DEC2HEX((IF(H133=data!$C$2, 0, IF(H133=data!$C$3, 1, IF(H133=data!$C$4, 2, 3)))+F133*4+E133*256+(IF(G133=data!$D$2, 0, IF(G133=data!$D$3, 1, IF(G133=data!$D$4, 2, IF(G133=data!$D$5, 3, IF(G133=data!$D$6, 4, IF(G133=data!$D$7, 5, IF(G133=data!$D$8, 6, 7))))))))*4096+(IF(I133=data!$E$2, 0, 1))*65536+(IF(J133=data!$F$2, 0, 1))*131072+(IF(K133=data!$G$2, 0, 1))*262144+(IF(L133=data!$H$2, 0, 1))*524288), 8)</f>
        <v>0x0000215F</v>
      </c>
    </row>
    <row r="134" spans="1:144" ht="15" thickBot="1" x14ac:dyDescent="0.35">
      <c r="B134" s="63"/>
      <c r="C134" s="53">
        <v>126</v>
      </c>
      <c r="D134" s="61"/>
      <c r="E134" s="42">
        <v>7</v>
      </c>
      <c r="F134" s="42">
        <v>1</v>
      </c>
      <c r="G134" s="42" t="s">
        <v>18</v>
      </c>
      <c r="H134" s="42" t="s">
        <v>24</v>
      </c>
      <c r="I134" s="42" t="s">
        <v>11</v>
      </c>
      <c r="J134" s="42" t="s">
        <v>11</v>
      </c>
      <c r="K134" s="42" t="s">
        <v>11</v>
      </c>
      <c r="L134" s="42" t="s">
        <v>13</v>
      </c>
      <c r="N134" s="48" t="str">
        <f>"0x"&amp;DEC2HEX((IF(H134=data!$C$2, 0, IF(H134=data!$C$3, 1, IF(H134=data!$C$4, 2, 3)))+F134*4+E134*256+(IF(G134=data!$D$2, 0, IF(G134=data!$D$3, 1, IF(G134=data!$D$4, 2, IF(G134=data!$D$5, 3, IF(G134=data!$D$6, 4, IF(G134=data!$D$7, 5, IF(G134=data!$D$8, 6, 7))))))))*4096+(IF(I134=data!$E$2, 0, 1))*65536+(IF(J134=data!$F$2, 0, 1))*131072+(IF(K134=data!$G$2, 0, 1))*262144+(IF(L134=data!$H$2, 0, 1))*524288), 8)</f>
        <v>0x00002707</v>
      </c>
    </row>
    <row r="135" spans="1:144" x14ac:dyDescent="0.3">
      <c r="B135" s="63"/>
      <c r="C135" s="53">
        <v>127</v>
      </c>
      <c r="D135" s="61"/>
      <c r="E135" s="42">
        <v>7</v>
      </c>
      <c r="F135" s="42">
        <v>2</v>
      </c>
      <c r="G135" s="42" t="s">
        <v>18</v>
      </c>
      <c r="H135" s="42" t="s">
        <v>24</v>
      </c>
      <c r="I135" s="42" t="s">
        <v>11</v>
      </c>
      <c r="J135" s="42" t="s">
        <v>11</v>
      </c>
      <c r="K135" s="42" t="s">
        <v>11</v>
      </c>
      <c r="L135" s="42" t="s">
        <v>13</v>
      </c>
      <c r="N135" s="48" t="str">
        <f>"0x"&amp;DEC2HEX((IF(H135=data!$C$2, 0, IF(H135=data!$C$3, 1, IF(H135=data!$C$4, 2, 3)))+F135*4+E135*256+(IF(G135=data!$D$2, 0, IF(G135=data!$D$3, 1, IF(G135=data!$D$4, 2, IF(G135=data!$D$5, 3, IF(G135=data!$D$6, 4, IF(G135=data!$D$7, 5, IF(G135=data!$D$8, 6, 7))))))))*4096+(IF(I135=data!$E$2, 0, 1))*65536+(IF(J135=data!$F$2, 0, 1))*131072+(IF(K135=data!$G$2, 0, 1))*262144+(IF(L135=data!$H$2, 0, 1))*524288), 8)</f>
        <v>0x0000270B</v>
      </c>
    </row>
    <row r="136" spans="1:144" ht="7.5" customHeight="1" x14ac:dyDescent="0.3">
      <c r="B136" s="63"/>
      <c r="C136" s="63"/>
      <c r="D136" s="63"/>
      <c r="E136" s="63"/>
      <c r="F136" s="63"/>
      <c r="G136" s="63"/>
      <c r="H136" s="63"/>
      <c r="I136" s="63"/>
      <c r="J136" s="63"/>
      <c r="K136" s="63"/>
      <c r="L136" s="63"/>
      <c r="N136" s="36"/>
    </row>
    <row r="138" spans="1:144" x14ac:dyDescent="0.3">
      <c r="A138" s="34" t="s">
        <v>95</v>
      </c>
      <c r="C138" s="43">
        <v>128</v>
      </c>
    </row>
    <row r="139" spans="1:144" ht="15" x14ac:dyDescent="0.3">
      <c r="A139" s="34" t="s">
        <v>96</v>
      </c>
      <c r="E139" s="49" t="str">
        <f ca="1">IF($C$138&gt;INDIRECT(ADDRESS(COLUMN()+3,3)),INDIRECT(ADDRESS(COLUMN()+3,14)),"")</f>
        <v>0x00062101</v>
      </c>
      <c r="F139" s="49" t="str">
        <f t="shared" ref="F139:BQ139" ca="1" si="0">IF($C$138&gt;INDIRECT(ADDRESS(COLUMN()+3,3)),INDIRECT(ADDRESS(COLUMN()+3,14)),"")</f>
        <v>0x00022104</v>
      </c>
      <c r="G139" s="49" t="str">
        <f t="shared" ca="1" si="0"/>
        <v>0x00022108</v>
      </c>
      <c r="H139" s="49" t="str">
        <f t="shared" ca="1" si="0"/>
        <v>0x0002210C</v>
      </c>
      <c r="I139" s="49" t="str">
        <f t="shared" ca="1" si="0"/>
        <v>0x00062110</v>
      </c>
      <c r="J139" s="49" t="str">
        <f t="shared" ca="1" si="0"/>
        <v>0x00022114</v>
      </c>
      <c r="K139" s="49" t="str">
        <f t="shared" ca="1" si="0"/>
        <v>0x00002118</v>
      </c>
      <c r="L139" s="49" t="str">
        <f t="shared" ca="1" si="0"/>
        <v>0x0000211C</v>
      </c>
      <c r="M139" s="49" t="str">
        <f t="shared" ca="1" si="0"/>
        <v>0x00002120</v>
      </c>
      <c r="N139" s="49" t="str">
        <f t="shared" ca="1" si="0"/>
        <v>0x00042124</v>
      </c>
      <c r="O139" s="49" t="str">
        <f t="shared" ca="1" si="0"/>
        <v>0x00002128</v>
      </c>
      <c r="P139" s="49" t="str">
        <f t="shared" ca="1" si="0"/>
        <v>0x0000212C</v>
      </c>
      <c r="Q139" s="49" t="str">
        <f t="shared" ca="1" si="0"/>
        <v>0x00002130</v>
      </c>
      <c r="R139" s="49" t="str">
        <f t="shared" ca="1" si="0"/>
        <v>0x00002134</v>
      </c>
      <c r="S139" s="49" t="str">
        <f t="shared" ca="1" si="0"/>
        <v>0x00002138</v>
      </c>
      <c r="T139" s="49" t="str">
        <f t="shared" ca="1" si="0"/>
        <v>0x0000213C</v>
      </c>
      <c r="U139" s="49" t="str">
        <f t="shared" ca="1" si="0"/>
        <v>0x00002140</v>
      </c>
      <c r="V139" s="49" t="str">
        <f t="shared" ca="1" si="0"/>
        <v>0x00002144</v>
      </c>
      <c r="W139" s="49" t="str">
        <f t="shared" ca="1" si="0"/>
        <v>0x00002148</v>
      </c>
      <c r="X139" s="49" t="str">
        <f t="shared" ca="1" si="0"/>
        <v>0x0000214C</v>
      </c>
      <c r="Y139" s="49" t="str">
        <f t="shared" ca="1" si="0"/>
        <v>0x00002150</v>
      </c>
      <c r="Z139" s="49" t="str">
        <f t="shared" ca="1" si="0"/>
        <v>0x00002154</v>
      </c>
      <c r="AA139" s="49" t="str">
        <f t="shared" ca="1" si="0"/>
        <v>0x00002158</v>
      </c>
      <c r="AB139" s="49" t="str">
        <f t="shared" ca="1" si="0"/>
        <v>0x0002215C</v>
      </c>
      <c r="AC139" s="49" t="str">
        <f t="shared" ca="1" si="0"/>
        <v>0x00002161</v>
      </c>
      <c r="AD139" s="49" t="str">
        <f t="shared" ca="1" si="0"/>
        <v>0x00002201</v>
      </c>
      <c r="AE139" s="49" t="str">
        <f t="shared" ca="1" si="0"/>
        <v>0x00002205</v>
      </c>
      <c r="AF139" s="49" t="str">
        <f t="shared" ca="1" si="0"/>
        <v>0x00002209</v>
      </c>
      <c r="AG139" s="49" t="str">
        <f t="shared" ca="1" si="0"/>
        <v>0x0000220D</v>
      </c>
      <c r="AH139" s="49" t="str">
        <f t="shared" ca="1" si="0"/>
        <v>0x00002211</v>
      </c>
      <c r="AI139" s="49" t="str">
        <f t="shared" ca="1" si="0"/>
        <v>0x00002215</v>
      </c>
      <c r="AJ139" s="49" t="str">
        <f t="shared" ca="1" si="0"/>
        <v>0x00002219</v>
      </c>
      <c r="AK139" s="49" t="str">
        <f t="shared" ca="1" si="0"/>
        <v>0x0000221D</v>
      </c>
      <c r="AL139" s="49" t="str">
        <f t="shared" ca="1" si="0"/>
        <v>0x00002221</v>
      </c>
      <c r="AM139" s="49" t="str">
        <f t="shared" ca="1" si="0"/>
        <v>0x00002225</v>
      </c>
      <c r="AN139" s="49" t="str">
        <f t="shared" ca="1" si="0"/>
        <v>0x00002229</v>
      </c>
      <c r="AO139" s="49" t="str">
        <f t="shared" ca="1" si="0"/>
        <v>0x0000222D</v>
      </c>
      <c r="AP139" s="49" t="str">
        <f t="shared" ca="1" si="0"/>
        <v>0x00002301</v>
      </c>
      <c r="AQ139" s="49" t="str">
        <f t="shared" ca="1" si="0"/>
        <v>0x00002305</v>
      </c>
      <c r="AR139" s="49" t="str">
        <f t="shared" ca="1" si="0"/>
        <v>0x00002309</v>
      </c>
      <c r="AS139" s="49" t="str">
        <f t="shared" ca="1" si="0"/>
        <v>0x0000230D</v>
      </c>
      <c r="AT139" s="49" t="str">
        <f t="shared" ca="1" si="0"/>
        <v>0x00002311</v>
      </c>
      <c r="AU139" s="49" t="str">
        <f t="shared" ca="1" si="0"/>
        <v>0x00002315</v>
      </c>
      <c r="AV139" s="49" t="str">
        <f t="shared" ca="1" si="0"/>
        <v>0x00002319</v>
      </c>
      <c r="AW139" s="49" t="str">
        <f t="shared" ca="1" si="0"/>
        <v>0x0000231D</v>
      </c>
      <c r="AX139" s="49" t="str">
        <f t="shared" ca="1" si="0"/>
        <v>0x00002401</v>
      </c>
      <c r="AY139" s="49" t="str">
        <f t="shared" ca="1" si="0"/>
        <v>0x00002405</v>
      </c>
      <c r="AZ139" s="49" t="str">
        <f t="shared" ca="1" si="0"/>
        <v>0x00002409</v>
      </c>
      <c r="BA139" s="49" t="str">
        <f t="shared" ca="1" si="0"/>
        <v>0x0000240D</v>
      </c>
      <c r="BB139" s="49" t="str">
        <f t="shared" ca="1" si="0"/>
        <v>0x00002411</v>
      </c>
      <c r="BC139" s="49" t="str">
        <f t="shared" ca="1" si="0"/>
        <v>0x00002415</v>
      </c>
      <c r="BD139" s="49" t="str">
        <f t="shared" ca="1" si="0"/>
        <v>0x00002801</v>
      </c>
      <c r="BE139" s="49" t="str">
        <f t="shared" ca="1" si="0"/>
        <v>0x00002805</v>
      </c>
      <c r="BF139" s="49" t="str">
        <f t="shared" ca="1" si="0"/>
        <v>0x00002809</v>
      </c>
      <c r="BG139" s="49" t="str">
        <f t="shared" ca="1" si="0"/>
        <v>0x0000210D</v>
      </c>
      <c r="BH139" s="49" t="str">
        <f t="shared" ca="1" si="0"/>
        <v>0x00002111</v>
      </c>
      <c r="BI139" s="49" t="str">
        <f t="shared" ca="1" si="0"/>
        <v>0x00002115</v>
      </c>
      <c r="BJ139" s="49" t="str">
        <f t="shared" ca="1" si="0"/>
        <v>0x00002119</v>
      </c>
      <c r="BK139" s="49" t="str">
        <f t="shared" ca="1" si="0"/>
        <v>0x0000211D</v>
      </c>
      <c r="BL139" s="49" t="str">
        <f t="shared" ca="1" si="0"/>
        <v>0x00002121</v>
      </c>
      <c r="BM139" s="49" t="str">
        <f t="shared" ca="1" si="0"/>
        <v>0x00002125</v>
      </c>
      <c r="BN139" s="49" t="str">
        <f t="shared" ca="1" si="0"/>
        <v>0x00002129</v>
      </c>
      <c r="BO139" s="49" t="str">
        <f t="shared" ca="1" si="0"/>
        <v>0x0000212D</v>
      </c>
      <c r="BP139" s="49" t="str">
        <f t="shared" ca="1" si="0"/>
        <v>0x00002131</v>
      </c>
      <c r="BQ139" s="49" t="str">
        <f t="shared" ca="1" si="0"/>
        <v>0x00002135</v>
      </c>
      <c r="BR139" s="49" t="str">
        <f t="shared" ref="BR139:EB139" ca="1" si="1">IF($C$138&gt;INDIRECT(ADDRESS(COLUMN()+3,3)),INDIRECT(ADDRESS(COLUMN()+3,14)),"")</f>
        <v>0x00002139</v>
      </c>
      <c r="BS139" s="49" t="str">
        <f t="shared" ca="1" si="1"/>
        <v>0x0000213D</v>
      </c>
      <c r="BT139" s="49" t="str">
        <f t="shared" ca="1" si="1"/>
        <v>0x00002141</v>
      </c>
      <c r="BU139" s="49" t="str">
        <f t="shared" ca="1" si="1"/>
        <v>0x00002145</v>
      </c>
      <c r="BV139" s="49" t="str">
        <f t="shared" ca="1" si="1"/>
        <v>0x00002149</v>
      </c>
      <c r="BW139" s="49" t="str">
        <f t="shared" ca="1" si="1"/>
        <v>0x0000214D</v>
      </c>
      <c r="BX139" s="49" t="str">
        <f t="shared" ca="1" si="1"/>
        <v>0x00002151</v>
      </c>
      <c r="BY139" s="49" t="str">
        <f t="shared" ca="1" si="1"/>
        <v>0x00002155</v>
      </c>
      <c r="BZ139" s="49" t="str">
        <f t="shared" ca="1" si="1"/>
        <v>0x00002159</v>
      </c>
      <c r="CA139" s="49" t="str">
        <f t="shared" ca="1" si="1"/>
        <v>0x0000215D</v>
      </c>
      <c r="CB139" s="49" t="str">
        <f t="shared" ca="1" si="1"/>
        <v>0x00002161</v>
      </c>
      <c r="CC139" s="49" t="str">
        <f t="shared" ca="1" si="1"/>
        <v>0x00002165</v>
      </c>
      <c r="CD139" s="49" t="str">
        <f t="shared" ca="1" si="1"/>
        <v>0x00002101</v>
      </c>
      <c r="CE139" s="49" t="str">
        <f t="shared" ca="1" si="1"/>
        <v>0x00002105</v>
      </c>
      <c r="CF139" s="49" t="str">
        <f t="shared" ca="1" si="1"/>
        <v>0x00002109</v>
      </c>
      <c r="CG139" s="49" t="str">
        <f t="shared" ca="1" si="1"/>
        <v>0x0000210D</v>
      </c>
      <c r="CH139" s="49" t="str">
        <f t="shared" ca="1" si="1"/>
        <v>0x00002111</v>
      </c>
      <c r="CI139" s="49" t="str">
        <f t="shared" ca="1" si="1"/>
        <v>0x00002115</v>
      </c>
      <c r="CJ139" s="49" t="str">
        <f t="shared" ca="1" si="1"/>
        <v>0x00002119</v>
      </c>
      <c r="CK139" s="49" t="str">
        <f t="shared" ca="1" si="1"/>
        <v>0x0000211D</v>
      </c>
      <c r="CL139" s="49" t="str">
        <f t="shared" ca="1" si="1"/>
        <v>0x00002121</v>
      </c>
      <c r="CM139" s="49" t="str">
        <f t="shared" ca="1" si="1"/>
        <v>0x00002125</v>
      </c>
      <c r="CN139" s="49" t="str">
        <f t="shared" ca="1" si="1"/>
        <v>0x00002129</v>
      </c>
      <c r="CO139" s="49" t="str">
        <f t="shared" ca="1" si="1"/>
        <v>0x0000212D</v>
      </c>
      <c r="CP139" s="49" t="str">
        <f t="shared" ca="1" si="1"/>
        <v>0x00002131</v>
      </c>
      <c r="CQ139" s="49" t="str">
        <f t="shared" ca="1" si="1"/>
        <v>0x00002135</v>
      </c>
      <c r="CR139" s="49" t="str">
        <f t="shared" ca="1" si="1"/>
        <v>0x00002139</v>
      </c>
      <c r="CS139" s="49" t="str">
        <f t="shared" ca="1" si="1"/>
        <v>0x0000213D</v>
      </c>
      <c r="CT139" s="49" t="str">
        <f t="shared" ca="1" si="1"/>
        <v>0x00002141</v>
      </c>
      <c r="CU139" s="49" t="str">
        <f t="shared" ca="1" si="1"/>
        <v>0x00002145</v>
      </c>
      <c r="CV139" s="49" t="str">
        <f t="shared" ca="1" si="1"/>
        <v>0x00002149</v>
      </c>
      <c r="CW139" s="49" t="str">
        <f t="shared" ca="1" si="1"/>
        <v>0x0000214D</v>
      </c>
      <c r="CX139" s="49" t="str">
        <f t="shared" ca="1" si="1"/>
        <v>0x00002151</v>
      </c>
      <c r="CY139" s="49" t="str">
        <f t="shared" ca="1" si="1"/>
        <v>0x00002155</v>
      </c>
      <c r="CZ139" s="49" t="str">
        <f t="shared" ca="1" si="1"/>
        <v>0x00002159</v>
      </c>
      <c r="DA139" s="49" t="str">
        <f t="shared" ca="1" si="1"/>
        <v>0x0000215D</v>
      </c>
      <c r="DB139" s="49" t="str">
        <f t="shared" ca="1" si="1"/>
        <v>0x00002161</v>
      </c>
      <c r="DC139" s="49" t="str">
        <f t="shared" ca="1" si="1"/>
        <v>0x00002101</v>
      </c>
      <c r="DD139" s="49" t="str">
        <f t="shared" ca="1" si="1"/>
        <v>0x00002105</v>
      </c>
      <c r="DE139" s="49" t="str">
        <f t="shared" ca="1" si="1"/>
        <v>0x00002109</v>
      </c>
      <c r="DF139" s="49" t="str">
        <f t="shared" ca="1" si="1"/>
        <v>0x0000210D</v>
      </c>
      <c r="DG139" s="49" t="str">
        <f t="shared" ca="1" si="1"/>
        <v>0x00002111</v>
      </c>
      <c r="DH139" s="49" t="str">
        <f t="shared" ca="1" si="1"/>
        <v>0x00002115</v>
      </c>
      <c r="DI139" s="49" t="str">
        <f t="shared" ca="1" si="1"/>
        <v>0x00002119</v>
      </c>
      <c r="DJ139" s="49" t="str">
        <f t="shared" ca="1" si="1"/>
        <v>0x0000211F</v>
      </c>
      <c r="DK139" s="49" t="str">
        <f t="shared" ca="1" si="1"/>
        <v>0x00002123</v>
      </c>
      <c r="DL139" s="49" t="str">
        <f t="shared" ca="1" si="1"/>
        <v>0x00002127</v>
      </c>
      <c r="DM139" s="49" t="str">
        <f t="shared" ca="1" si="1"/>
        <v>0x0000212B</v>
      </c>
      <c r="DN139" s="49" t="str">
        <f t="shared" ca="1" si="1"/>
        <v>0x0000212F</v>
      </c>
      <c r="DO139" s="49" t="str">
        <f t="shared" ca="1" si="1"/>
        <v>0x00002133</v>
      </c>
      <c r="DP139" s="49" t="str">
        <f t="shared" ca="1" si="1"/>
        <v>0x00002137</v>
      </c>
      <c r="DQ139" s="49" t="str">
        <f t="shared" ca="1" si="1"/>
        <v>0x0000213B</v>
      </c>
      <c r="DR139" s="49" t="str">
        <f t="shared" ca="1" si="1"/>
        <v>0x0000213F</v>
      </c>
      <c r="DS139" s="49" t="str">
        <f t="shared" ca="1" si="1"/>
        <v>0x00002143</v>
      </c>
      <c r="DT139" s="49" t="str">
        <f t="shared" ca="1" si="1"/>
        <v>0x00002147</v>
      </c>
      <c r="DU139" s="49" t="str">
        <f t="shared" ca="1" si="1"/>
        <v>0x0000214B</v>
      </c>
      <c r="DV139" s="49" t="str">
        <f t="shared" ca="1" si="1"/>
        <v>0x0001214F</v>
      </c>
      <c r="DW139" s="49" t="str">
        <f t="shared" ca="1" si="1"/>
        <v>0x00052153</v>
      </c>
      <c r="DX139" s="49" t="str">
        <f t="shared" ca="1" si="1"/>
        <v>0x00042157</v>
      </c>
      <c r="DY139" s="49" t="str">
        <f t="shared" ca="1" si="1"/>
        <v>0x0000215B</v>
      </c>
      <c r="DZ139" s="49" t="str">
        <f t="shared" ca="1" si="1"/>
        <v>0x0000215F</v>
      </c>
      <c r="EA139" s="49" t="str">
        <f t="shared" ca="1" si="1"/>
        <v>0x00002707</v>
      </c>
      <c r="EB139" s="49" t="str">
        <f t="shared" ca="1" si="1"/>
        <v>0x0000270B</v>
      </c>
      <c r="EC139" s="44"/>
      <c r="ED139" s="44"/>
      <c r="EE139" s="44"/>
      <c r="EF139" s="44"/>
      <c r="EG139" s="44"/>
      <c r="EH139" s="44"/>
      <c r="EI139" s="44"/>
      <c r="EJ139" s="44"/>
      <c r="EK139" s="44"/>
      <c r="EL139" s="44"/>
      <c r="EM139" s="44"/>
      <c r="EN139" s="44"/>
    </row>
    <row r="140" spans="1:144" ht="15" x14ac:dyDescent="0.3">
      <c r="E140" s="44"/>
      <c r="F140" s="44"/>
      <c r="G140" s="44"/>
      <c r="H140" s="44"/>
      <c r="I140" s="44"/>
      <c r="J140" s="44"/>
      <c r="K140" s="44"/>
      <c r="L140" s="44"/>
      <c r="M140" s="44"/>
      <c r="N140" s="44"/>
      <c r="O140" s="44"/>
      <c r="P140" s="44"/>
      <c r="Q140" s="44"/>
      <c r="R140" s="44"/>
      <c r="S140" s="44"/>
      <c r="T140" s="44"/>
      <c r="U140" s="44"/>
      <c r="V140" s="44"/>
      <c r="W140" s="44"/>
      <c r="X140" s="44"/>
      <c r="Y140" s="44"/>
      <c r="Z140" s="44"/>
      <c r="AA140" s="44"/>
      <c r="AB140" s="44"/>
      <c r="AC140" s="44"/>
      <c r="AD140" s="44"/>
      <c r="AE140" s="44"/>
      <c r="AF140" s="44"/>
      <c r="AG140" s="44"/>
      <c r="AH140" s="44"/>
      <c r="AI140" s="44"/>
      <c r="AJ140" s="44"/>
      <c r="AK140" s="44"/>
      <c r="AL140" s="44"/>
      <c r="AM140" s="44"/>
      <c r="AN140" s="44"/>
      <c r="AO140" s="44"/>
      <c r="AP140" s="44"/>
      <c r="AQ140" s="44"/>
      <c r="AR140" s="44"/>
      <c r="AS140" s="44"/>
      <c r="AT140" s="44"/>
      <c r="AU140" s="44"/>
      <c r="AV140" s="44"/>
      <c r="AW140" s="44"/>
      <c r="AX140" s="44"/>
      <c r="AY140" s="44"/>
      <c r="AZ140" s="44"/>
      <c r="BA140" s="44"/>
      <c r="BB140" s="44"/>
      <c r="BC140" s="44"/>
      <c r="BD140" s="44"/>
      <c r="BE140" s="44"/>
      <c r="BF140" s="44"/>
      <c r="BG140" s="44"/>
      <c r="BH140" s="44"/>
      <c r="BI140" s="44"/>
      <c r="BJ140" s="44"/>
      <c r="BK140" s="44"/>
      <c r="BL140" s="44"/>
      <c r="BM140" s="44"/>
      <c r="BN140" s="44"/>
      <c r="BO140" s="44"/>
      <c r="BP140" s="44"/>
      <c r="BQ140" s="44"/>
      <c r="BR140" s="44"/>
      <c r="BS140" s="44"/>
      <c r="BT140" s="44"/>
      <c r="BU140" s="44"/>
      <c r="BV140" s="44"/>
      <c r="BW140" s="44"/>
      <c r="BX140" s="44"/>
      <c r="BY140" s="44"/>
      <c r="BZ140" s="44"/>
      <c r="CA140" s="44"/>
      <c r="CB140" s="44"/>
      <c r="CC140" s="44"/>
      <c r="CD140" s="44"/>
      <c r="CE140" s="44"/>
      <c r="CF140" s="44"/>
      <c r="CG140" s="44"/>
      <c r="CH140" s="44"/>
      <c r="CI140" s="44"/>
      <c r="CJ140" s="44"/>
      <c r="CK140" s="44"/>
      <c r="CL140" s="44"/>
      <c r="CM140" s="44"/>
      <c r="CN140" s="44"/>
      <c r="CO140" s="44"/>
      <c r="CP140" s="44"/>
      <c r="CQ140" s="44"/>
      <c r="CR140" s="44"/>
      <c r="CS140" s="44"/>
      <c r="CT140" s="44"/>
      <c r="CU140" s="44"/>
      <c r="CV140" s="44"/>
      <c r="CW140" s="44"/>
      <c r="CX140" s="44"/>
      <c r="CY140" s="44"/>
      <c r="CZ140" s="44"/>
      <c r="DA140" s="44"/>
      <c r="DB140" s="44"/>
      <c r="DC140" s="44"/>
      <c r="DD140" s="44"/>
      <c r="DE140" s="44"/>
      <c r="DF140" s="44"/>
      <c r="DG140" s="44"/>
      <c r="DH140" s="44"/>
      <c r="DI140" s="44"/>
      <c r="DJ140" s="44"/>
      <c r="DK140" s="44"/>
      <c r="DL140" s="44"/>
      <c r="DM140" s="44"/>
      <c r="DN140" s="44"/>
      <c r="DO140" s="44"/>
      <c r="DP140" s="44"/>
      <c r="DQ140" s="44"/>
      <c r="DR140" s="44"/>
      <c r="DS140" s="44"/>
      <c r="DT140" s="44"/>
      <c r="DU140" s="44"/>
      <c r="DV140" s="44"/>
      <c r="DW140" s="44"/>
      <c r="DX140" s="44"/>
      <c r="DY140" s="44"/>
      <c r="DZ140" s="44"/>
      <c r="EA140" s="44"/>
      <c r="EB140" s="44"/>
      <c r="EC140" s="44"/>
      <c r="ED140" s="44"/>
      <c r="EE140" s="44"/>
      <c r="EF140" s="44"/>
      <c r="EG140" s="44"/>
      <c r="EH140" s="44"/>
      <c r="EI140" s="44"/>
      <c r="EJ140" s="44"/>
      <c r="EK140" s="44"/>
      <c r="EL140" s="44"/>
      <c r="EM140" s="44"/>
      <c r="EN140" s="44"/>
    </row>
    <row r="141" spans="1:144" ht="15" x14ac:dyDescent="0.3">
      <c r="A141" s="34" t="s">
        <v>97</v>
      </c>
      <c r="E141" s="44"/>
      <c r="F141" s="44"/>
      <c r="G141" s="44"/>
      <c r="H141" s="44"/>
      <c r="I141" s="44"/>
      <c r="J141" s="44"/>
      <c r="K141" s="44"/>
      <c r="L141" s="44"/>
      <c r="M141" s="44"/>
      <c r="N141" s="44"/>
      <c r="O141" s="44"/>
      <c r="P141" s="44"/>
      <c r="Q141" s="44"/>
      <c r="R141" s="44"/>
      <c r="S141" s="44"/>
      <c r="T141" s="44"/>
      <c r="U141" s="44"/>
      <c r="V141" s="44"/>
      <c r="W141" s="44"/>
      <c r="X141" s="44"/>
      <c r="Y141" s="44"/>
      <c r="Z141" s="44"/>
      <c r="AA141" s="44"/>
      <c r="AB141" s="44"/>
      <c r="AC141" s="44"/>
      <c r="AD141" s="44"/>
      <c r="AE141" s="44"/>
      <c r="AF141" s="44"/>
      <c r="AG141" s="44"/>
      <c r="AH141" s="44"/>
      <c r="AI141" s="44"/>
      <c r="AJ141" s="44"/>
      <c r="AK141" s="44"/>
      <c r="AL141" s="44"/>
      <c r="AM141" s="44"/>
      <c r="AN141" s="44"/>
      <c r="AO141" s="44"/>
      <c r="AP141" s="44"/>
      <c r="AQ141" s="44"/>
      <c r="AR141" s="44"/>
      <c r="AS141" s="44"/>
      <c r="AT141" s="44"/>
      <c r="AU141" s="44"/>
      <c r="AV141" s="44"/>
      <c r="AW141" s="44"/>
      <c r="AX141" s="44"/>
      <c r="AY141" s="44"/>
      <c r="AZ141" s="44"/>
      <c r="BA141" s="44"/>
      <c r="BB141" s="44"/>
      <c r="BC141" s="44"/>
      <c r="BD141" s="44"/>
      <c r="BE141" s="44"/>
      <c r="BF141" s="44"/>
      <c r="BG141" s="44"/>
      <c r="BH141" s="44"/>
      <c r="BI141" s="44"/>
      <c r="BJ141" s="44"/>
      <c r="BK141" s="44"/>
      <c r="BL141" s="44"/>
      <c r="BM141" s="44"/>
      <c r="BN141" s="44"/>
      <c r="BO141" s="44"/>
      <c r="BP141" s="44"/>
      <c r="BQ141" s="44"/>
      <c r="BR141" s="44"/>
      <c r="BS141" s="44"/>
      <c r="BT141" s="44"/>
      <c r="BU141" s="44"/>
      <c r="BV141" s="44"/>
      <c r="BW141" s="44"/>
      <c r="BX141" s="44"/>
      <c r="BY141" s="44"/>
      <c r="BZ141" s="44"/>
      <c r="CA141" s="44"/>
      <c r="CB141" s="44"/>
      <c r="CC141" s="44"/>
      <c r="CD141" s="44"/>
      <c r="CE141" s="44"/>
      <c r="CF141" s="44"/>
      <c r="CG141" s="44"/>
      <c r="CH141" s="44"/>
      <c r="CI141" s="44"/>
      <c r="CJ141" s="44"/>
      <c r="CK141" s="44"/>
      <c r="CL141" s="44"/>
      <c r="CM141" s="44"/>
      <c r="CN141" s="44"/>
      <c r="CO141" s="44"/>
      <c r="CP141" s="44"/>
      <c r="CQ141" s="44"/>
      <c r="CR141" s="44"/>
      <c r="CS141" s="44"/>
      <c r="CT141" s="44"/>
      <c r="CU141" s="44"/>
      <c r="CV141" s="44"/>
      <c r="CW141" s="44"/>
      <c r="CX141" s="44"/>
      <c r="CY141" s="44"/>
      <c r="CZ141" s="44"/>
      <c r="DA141" s="44"/>
      <c r="DB141" s="44"/>
      <c r="DC141" s="44"/>
      <c r="DD141" s="44"/>
      <c r="DE141" s="44"/>
      <c r="DF141" s="44"/>
      <c r="DG141" s="44"/>
      <c r="DH141" s="44"/>
      <c r="DI141" s="44"/>
      <c r="DJ141" s="44"/>
      <c r="DK141" s="44"/>
      <c r="DL141" s="44"/>
      <c r="DM141" s="44"/>
      <c r="DN141" s="44"/>
      <c r="DO141" s="44"/>
      <c r="DP141" s="44"/>
      <c r="DQ141" s="44"/>
      <c r="DR141" s="44"/>
      <c r="DS141" s="44"/>
      <c r="DT141" s="44"/>
      <c r="DU141" s="44"/>
      <c r="DV141" s="44"/>
      <c r="DW141" s="44"/>
      <c r="DX141" s="44"/>
      <c r="DY141" s="44"/>
      <c r="DZ141" s="44"/>
      <c r="EA141" s="44"/>
      <c r="EB141" s="44"/>
      <c r="EC141" s="44"/>
      <c r="ED141" s="44"/>
      <c r="EE141" s="44"/>
      <c r="EF141" s="44"/>
      <c r="EG141" s="44"/>
      <c r="EH141" s="44"/>
      <c r="EI141" s="44"/>
      <c r="EJ141" s="44"/>
      <c r="EK141" s="44"/>
      <c r="EL141" s="44"/>
      <c r="EM141" s="44"/>
      <c r="EN141" s="44"/>
    </row>
    <row r="143" spans="1:144" ht="5.25" customHeight="1" thickBot="1" x14ac:dyDescent="0.35">
      <c r="C143" s="36"/>
      <c r="E143" s="61"/>
      <c r="F143" s="61"/>
      <c r="G143" s="61"/>
      <c r="H143" s="61"/>
      <c r="I143" s="61"/>
      <c r="J143" s="61"/>
      <c r="K143" s="62"/>
      <c r="L143" s="61"/>
      <c r="M143" s="61"/>
    </row>
    <row r="144" spans="1:144" ht="16.2" thickBot="1" x14ac:dyDescent="0.35">
      <c r="C144" s="39" t="s">
        <v>8</v>
      </c>
      <c r="E144" s="38" t="s">
        <v>0</v>
      </c>
      <c r="F144" s="38" t="s">
        <v>1</v>
      </c>
      <c r="G144" s="38" t="s">
        <v>2</v>
      </c>
      <c r="H144" s="38" t="s">
        <v>3</v>
      </c>
      <c r="I144" s="38" t="s">
        <v>4</v>
      </c>
      <c r="J144" s="38" t="s">
        <v>5</v>
      </c>
      <c r="K144" s="38" t="s">
        <v>6</v>
      </c>
      <c r="L144" s="38" t="s">
        <v>7</v>
      </c>
    </row>
    <row r="145" spans="3:13" ht="5.25" customHeight="1" x14ac:dyDescent="0.3">
      <c r="C145" s="41"/>
      <c r="E145" s="61"/>
      <c r="F145" s="61"/>
      <c r="G145" s="61"/>
      <c r="H145" s="61"/>
      <c r="I145" s="61"/>
      <c r="J145" s="61"/>
      <c r="K145" s="62"/>
      <c r="L145" s="61"/>
      <c r="M145" s="61"/>
    </row>
    <row r="146" spans="3:13" x14ac:dyDescent="0.3">
      <c r="C146" s="34" t="s">
        <v>98</v>
      </c>
      <c r="E146" s="50">
        <f>E147</f>
        <v>1</v>
      </c>
      <c r="F146" s="50">
        <f>F147</f>
        <v>19</v>
      </c>
      <c r="G146" s="51" t="str">
        <f>INDEX(LED, G147+1)</f>
        <v>R+B</v>
      </c>
      <c r="H146" s="50" t="str">
        <f>INDEX(TRIGGER, H147+1)</f>
        <v>EXTERNAL POS</v>
      </c>
      <c r="I146" s="52" t="str">
        <f>INDEX(PATINVERT, I147+1)</f>
        <v>YES</v>
      </c>
      <c r="J146" s="52" t="str">
        <f>INDEX(INSERTBLK, J147+1)</f>
        <v>NO</v>
      </c>
      <c r="K146" s="52" t="str">
        <f>INDEX(BUFFSWAP, K147+1)</f>
        <v>NO</v>
      </c>
      <c r="L146" s="52" t="str">
        <f>INDEX(TRIGOUT, L147+1)</f>
        <v>NEW</v>
      </c>
      <c r="M146" s="45"/>
    </row>
    <row r="147" spans="3:13" ht="15" hidden="1" x14ac:dyDescent="0.25">
      <c r="C147" s="34" t="str">
        <f>C146</f>
        <v>1514d</v>
      </c>
      <c r="E147" s="45">
        <f>QUOTIENT(HEX2DEC($C147),(2^8))-2^11*$L147-2^10*$K147-2^9*$J147-2^8*$I147-2^4*$G147</f>
        <v>1</v>
      </c>
      <c r="F147" s="45">
        <f>QUOTIENT(HEX2DEC($C147),(2^2))-2^17*$L147-2^16*$K147-2^15*$J147-2^14*$I147-2^10*$G147-2^6*E147</f>
        <v>19</v>
      </c>
      <c r="G147" s="46">
        <f>QUOTIENT(HEX2DEC($C147),(2^12))-2^7*$L147-2^6*$K147-2^5*$J147-2^4*$I147</f>
        <v>5</v>
      </c>
      <c r="H147" s="45">
        <f>HEX2DEC($C147)-2^19*$L147-2^18*$K147-2^17*$J147-2^16*$I147-2^12*$G147-2^8*E147-2^2*F147</f>
        <v>1</v>
      </c>
      <c r="I147" s="47">
        <f>QUOTIENT(HEX2DEC($C147),(2^16))-2^3*$L147-2^2*$K147-2^1*$J147</f>
        <v>1</v>
      </c>
      <c r="J147" s="47">
        <f>QUOTIENT(HEX2DEC($C147),(2^17))-2^1*$K147-2^2*$L147</f>
        <v>0</v>
      </c>
      <c r="K147" s="47">
        <f>QUOTIENT(HEX2DEC($C147),(2^18))-2^1*L147</f>
        <v>0</v>
      </c>
      <c r="L147" s="47">
        <f>QUOTIENT(HEX2DEC($C147),(2^19))</f>
        <v>0</v>
      </c>
      <c r="M147" s="45"/>
    </row>
  </sheetData>
  <sheetProtection password="CD70" sheet="1" objects="1" scenarios="1"/>
  <mergeCells count="7">
    <mergeCell ref="E143:M143"/>
    <mergeCell ref="E145:M145"/>
    <mergeCell ref="B136:L136"/>
    <mergeCell ref="B5:L5"/>
    <mergeCell ref="B6:B135"/>
    <mergeCell ref="D7:L7"/>
    <mergeCell ref="D8:D135"/>
  </mergeCells>
  <conditionalFormatting sqref="G8:G135">
    <cfRule type="cellIs" dxfId="90" priority="92" operator="equal">
      <formula>"R+G+B"</formula>
    </cfRule>
    <cfRule type="cellIs" dxfId="89" priority="93" operator="equal">
      <formula>"G+B"</formula>
    </cfRule>
    <cfRule type="cellIs" dxfId="88" priority="94" operator="equal">
      <formula>"R+B"</formula>
    </cfRule>
    <cfRule type="cellIs" dxfId="87" priority="95" operator="equal">
      <formula>"R+G"</formula>
    </cfRule>
    <cfRule type="cellIs" dxfId="86" priority="96" operator="equal">
      <formula>"B"</formula>
    </cfRule>
    <cfRule type="cellIs" dxfId="85" priority="97" operator="equal">
      <formula>"G"</formula>
    </cfRule>
    <cfRule type="cellIs" dxfId="84" priority="98" operator="equal">
      <formula>"R"</formula>
    </cfRule>
  </conditionalFormatting>
  <conditionalFormatting sqref="G146">
    <cfRule type="cellIs" dxfId="83" priority="78" operator="equal">
      <formula>"R+G+B"</formula>
    </cfRule>
    <cfRule type="cellIs" dxfId="82" priority="79" operator="equal">
      <formula>"G+B"</formula>
    </cfRule>
    <cfRule type="cellIs" dxfId="81" priority="80" operator="equal">
      <formula>"R+B"</formula>
    </cfRule>
    <cfRule type="cellIs" dxfId="80" priority="81" operator="equal">
      <formula>"R+G"</formula>
    </cfRule>
    <cfRule type="cellIs" dxfId="79" priority="82" operator="equal">
      <formula>"B"</formula>
    </cfRule>
    <cfRule type="cellIs" dxfId="78" priority="83" operator="equal">
      <formula>"G"</formula>
    </cfRule>
    <cfRule type="cellIs" dxfId="77" priority="84" operator="equal">
      <formula>"R"</formula>
    </cfRule>
  </conditionalFormatting>
  <conditionalFormatting sqref="E146">
    <cfRule type="cellIs" dxfId="76" priority="71" operator="equal">
      <formula>"R+G+B"</formula>
    </cfRule>
    <cfRule type="cellIs" dxfId="75" priority="72" operator="equal">
      <formula>"G+B"</formula>
    </cfRule>
    <cfRule type="cellIs" dxfId="74" priority="73" operator="equal">
      <formula>"R+B"</formula>
    </cfRule>
    <cfRule type="cellIs" dxfId="73" priority="74" operator="equal">
      <formula>"R+G"</formula>
    </cfRule>
    <cfRule type="cellIs" dxfId="72" priority="75" operator="equal">
      <formula>"B"</formula>
    </cfRule>
    <cfRule type="cellIs" dxfId="71" priority="76" operator="equal">
      <formula>"G"</formula>
    </cfRule>
    <cfRule type="cellIs" dxfId="70" priority="77" operator="equal">
      <formula>"R"</formula>
    </cfRule>
  </conditionalFormatting>
  <conditionalFormatting sqref="F146">
    <cfRule type="cellIs" dxfId="69" priority="64" operator="equal">
      <formula>"R+G+B"</formula>
    </cfRule>
    <cfRule type="cellIs" dxfId="68" priority="65" operator="equal">
      <formula>"G+B"</formula>
    </cfRule>
    <cfRule type="cellIs" dxfId="67" priority="66" operator="equal">
      <formula>"R+B"</formula>
    </cfRule>
    <cfRule type="cellIs" dxfId="66" priority="67" operator="equal">
      <formula>"R+G"</formula>
    </cfRule>
    <cfRule type="cellIs" dxfId="65" priority="68" operator="equal">
      <formula>"B"</formula>
    </cfRule>
    <cfRule type="cellIs" dxfId="64" priority="69" operator="equal">
      <formula>"G"</formula>
    </cfRule>
    <cfRule type="cellIs" dxfId="63" priority="70" operator="equal">
      <formula>"R"</formula>
    </cfRule>
  </conditionalFormatting>
  <conditionalFormatting sqref="H146">
    <cfRule type="cellIs" dxfId="62" priority="57" operator="equal">
      <formula>"R+G+B"</formula>
    </cfRule>
    <cfRule type="cellIs" dxfId="61" priority="58" operator="equal">
      <formula>"G+B"</formula>
    </cfRule>
    <cfRule type="cellIs" dxfId="60" priority="59" operator="equal">
      <formula>"R+B"</formula>
    </cfRule>
    <cfRule type="cellIs" dxfId="59" priority="60" operator="equal">
      <formula>"R+G"</formula>
    </cfRule>
    <cfRule type="cellIs" dxfId="58" priority="61" operator="equal">
      <formula>"B"</formula>
    </cfRule>
    <cfRule type="cellIs" dxfId="57" priority="62" operator="equal">
      <formula>"G"</formula>
    </cfRule>
    <cfRule type="cellIs" dxfId="56" priority="63" operator="equal">
      <formula>"R"</formula>
    </cfRule>
  </conditionalFormatting>
  <conditionalFormatting sqref="G147">
    <cfRule type="cellIs" dxfId="55" priority="50" operator="equal">
      <formula>"R+G+B"</formula>
    </cfRule>
    <cfRule type="cellIs" dxfId="54" priority="51" operator="equal">
      <formula>"G+B"</formula>
    </cfRule>
    <cfRule type="cellIs" dxfId="53" priority="52" operator="equal">
      <formula>"R+B"</formula>
    </cfRule>
    <cfRule type="cellIs" dxfId="52" priority="53" operator="equal">
      <formula>"R+G"</formula>
    </cfRule>
    <cfRule type="cellIs" dxfId="51" priority="54" operator="equal">
      <formula>"B"</formula>
    </cfRule>
    <cfRule type="cellIs" dxfId="50" priority="55" operator="equal">
      <formula>"G"</formula>
    </cfRule>
    <cfRule type="cellIs" dxfId="49" priority="56" operator="equal">
      <formula>"R"</formula>
    </cfRule>
  </conditionalFormatting>
  <conditionalFormatting sqref="E147">
    <cfRule type="cellIs" dxfId="48" priority="43" operator="equal">
      <formula>"R+G+B"</formula>
    </cfRule>
    <cfRule type="cellIs" dxfId="47" priority="44" operator="equal">
      <formula>"G+B"</formula>
    </cfRule>
    <cfRule type="cellIs" dxfId="46" priority="45" operator="equal">
      <formula>"R+B"</formula>
    </cfRule>
    <cfRule type="cellIs" dxfId="45" priority="46" operator="equal">
      <formula>"R+G"</formula>
    </cfRule>
    <cfRule type="cellIs" dxfId="44" priority="47" operator="equal">
      <formula>"B"</formula>
    </cfRule>
    <cfRule type="cellIs" dxfId="43" priority="48" operator="equal">
      <formula>"G"</formula>
    </cfRule>
    <cfRule type="cellIs" dxfId="42" priority="49" operator="equal">
      <formula>"R"</formula>
    </cfRule>
  </conditionalFormatting>
  <conditionalFormatting sqref="F147">
    <cfRule type="cellIs" dxfId="41" priority="36" operator="equal">
      <formula>"R+G+B"</formula>
    </cfRule>
    <cfRule type="cellIs" dxfId="40" priority="37" operator="equal">
      <formula>"G+B"</formula>
    </cfRule>
    <cfRule type="cellIs" dxfId="39" priority="38" operator="equal">
      <formula>"R+B"</formula>
    </cfRule>
    <cfRule type="cellIs" dxfId="38" priority="39" operator="equal">
      <formula>"R+G"</formula>
    </cfRule>
    <cfRule type="cellIs" dxfId="37" priority="40" operator="equal">
      <formula>"B"</formula>
    </cfRule>
    <cfRule type="cellIs" dxfId="36" priority="41" operator="equal">
      <formula>"G"</formula>
    </cfRule>
    <cfRule type="cellIs" dxfId="35" priority="42" operator="equal">
      <formula>"R"</formula>
    </cfRule>
  </conditionalFormatting>
  <conditionalFormatting sqref="H147">
    <cfRule type="cellIs" dxfId="34" priority="29" operator="equal">
      <formula>"R+G+B"</formula>
    </cfRule>
    <cfRule type="cellIs" dxfId="33" priority="30" operator="equal">
      <formula>"G+B"</formula>
    </cfRule>
    <cfRule type="cellIs" dxfId="32" priority="31" operator="equal">
      <formula>"R+B"</formula>
    </cfRule>
    <cfRule type="cellIs" dxfId="31" priority="32" operator="equal">
      <formula>"R+G"</formula>
    </cfRule>
    <cfRule type="cellIs" dxfId="30" priority="33" operator="equal">
      <formula>"B"</formula>
    </cfRule>
    <cfRule type="cellIs" dxfId="29" priority="34" operator="equal">
      <formula>"G"</formula>
    </cfRule>
    <cfRule type="cellIs" dxfId="28" priority="35" operator="equal">
      <formula>"R"</formula>
    </cfRule>
  </conditionalFormatting>
  <conditionalFormatting sqref="I146">
    <cfRule type="cellIs" dxfId="27" priority="22" operator="equal">
      <formula>"R+G+B"</formula>
    </cfRule>
    <cfRule type="cellIs" dxfId="26" priority="23" operator="equal">
      <formula>"G+B"</formula>
    </cfRule>
    <cfRule type="cellIs" dxfId="25" priority="24" operator="equal">
      <formula>"R+B"</formula>
    </cfRule>
    <cfRule type="cellIs" dxfId="24" priority="25" operator="equal">
      <formula>"R+G"</formula>
    </cfRule>
    <cfRule type="cellIs" dxfId="23" priority="26" operator="equal">
      <formula>"B"</formula>
    </cfRule>
    <cfRule type="cellIs" dxfId="22" priority="27" operator="equal">
      <formula>"G"</formula>
    </cfRule>
    <cfRule type="cellIs" dxfId="21" priority="28" operator="equal">
      <formula>"R"</formula>
    </cfRule>
  </conditionalFormatting>
  <conditionalFormatting sqref="J146">
    <cfRule type="cellIs" dxfId="20" priority="15" operator="equal">
      <formula>"R+G+B"</formula>
    </cfRule>
    <cfRule type="cellIs" dxfId="19" priority="16" operator="equal">
      <formula>"G+B"</formula>
    </cfRule>
    <cfRule type="cellIs" dxfId="18" priority="17" operator="equal">
      <formula>"R+B"</formula>
    </cfRule>
    <cfRule type="cellIs" dxfId="17" priority="18" operator="equal">
      <formula>"R+G"</formula>
    </cfRule>
    <cfRule type="cellIs" dxfId="16" priority="19" operator="equal">
      <formula>"B"</formula>
    </cfRule>
    <cfRule type="cellIs" dxfId="15" priority="20" operator="equal">
      <formula>"G"</formula>
    </cfRule>
    <cfRule type="cellIs" dxfId="14" priority="21" operator="equal">
      <formula>"R"</formula>
    </cfRule>
  </conditionalFormatting>
  <conditionalFormatting sqref="K146">
    <cfRule type="cellIs" dxfId="13" priority="8" operator="equal">
      <formula>"R+G+B"</formula>
    </cfRule>
    <cfRule type="cellIs" dxfId="12" priority="9" operator="equal">
      <formula>"G+B"</formula>
    </cfRule>
    <cfRule type="cellIs" dxfId="11" priority="10" operator="equal">
      <formula>"R+B"</formula>
    </cfRule>
    <cfRule type="cellIs" dxfId="10" priority="11" operator="equal">
      <formula>"R+G"</formula>
    </cfRule>
    <cfRule type="cellIs" dxfId="9" priority="12" operator="equal">
      <formula>"B"</formula>
    </cfRule>
    <cfRule type="cellIs" dxfId="8" priority="13" operator="equal">
      <formula>"G"</formula>
    </cfRule>
    <cfRule type="cellIs" dxfId="7" priority="14" operator="equal">
      <formula>"R"</formula>
    </cfRule>
  </conditionalFormatting>
  <conditionalFormatting sqref="L146">
    <cfRule type="cellIs" dxfId="6" priority="1" operator="equal">
      <formula>"R+G+B"</formula>
    </cfRule>
    <cfRule type="cellIs" dxfId="5" priority="2" operator="equal">
      <formula>"G+B"</formula>
    </cfRule>
    <cfRule type="cellIs" dxfId="4" priority="3" operator="equal">
      <formula>"R+B"</formula>
    </cfRule>
    <cfRule type="cellIs" dxfId="3" priority="4" operator="equal">
      <formula>"R+G"</formula>
    </cfRule>
    <cfRule type="cellIs" dxfId="2" priority="5" operator="equal">
      <formula>"B"</formula>
    </cfRule>
    <cfRule type="cellIs" dxfId="1" priority="6" operator="equal">
      <formula>"G"</formula>
    </cfRule>
    <cfRule type="cellIs" dxfId="0" priority="7" operator="equal">
      <formula>"R"</formula>
    </cfRule>
  </conditionalFormatting>
  <dataValidations count="12">
    <dataValidation type="list" allowBlank="1" showInputMessage="1" showErrorMessage="1" sqref="K9:K135">
      <formula1>BUFFSWAP</formula1>
    </dataValidation>
    <dataValidation type="list" allowBlank="1" showInputMessage="1" showErrorMessage="1" sqref="J8:J135">
      <formula1>INSERTBLK</formula1>
    </dataValidation>
    <dataValidation type="list" allowBlank="1" showInputMessage="1" showErrorMessage="1" sqref="I8:I135">
      <formula1>PATINVERT</formula1>
    </dataValidation>
    <dataValidation type="list" allowBlank="1" showInputMessage="1" showErrorMessage="1" sqref="H9:H135">
      <formula1>TRIGGER</formula1>
    </dataValidation>
    <dataValidation type="list" allowBlank="1" showInputMessage="1" showErrorMessage="1" sqref="G8:G135">
      <formula1>LED</formula1>
    </dataValidation>
    <dataValidation type="list" allowBlank="1" showInputMessage="1" showErrorMessage="1" errorTitle="Invalid Patern Number" error="Please refer to MAX PATTERNS in &quot;data&quot; worksheet to know the maximum pattern number permissible for given bit depth." sqref="F8:F135">
      <formula1>IF(E8=1,PATTERN,IF(E8=2,PATBD2,IF(E8=3,PATBD3,IF(E8=4,PATBD4,IF(E8=5,PATBD56,IF(E8=6,PATBD56,PATBD78))))))</formula1>
    </dataValidation>
    <dataValidation type="list" allowBlank="1" showInputMessage="1" showErrorMessage="1" errorTitle="Invalid Bit Depth" error="Please refer to MAX PATTERNS in &quot;data&quot; worksheet to know the maximum pattern number permissible for given bit depth." sqref="E8:E12 E14:E135">
      <formula1>IF(F8&gt;11,BDEP1,IF(F8&gt;7,BDEP2,IF(F8&gt;5,BDEP3,IF(F8&gt;3,BDEP4,IF(F8&gt;2,BDEP6,BITDEPTH)))))</formula1>
    </dataValidation>
    <dataValidation type="list" allowBlank="1" showInputMessage="1" showErrorMessage="1" sqref="K8">
      <formula1>YESONLY</formula1>
    </dataValidation>
    <dataValidation type="list" allowBlank="1" showInputMessage="1" showErrorMessage="1" sqref="L8">
      <formula1>NEWONLY</formula1>
    </dataValidation>
    <dataValidation type="list" allowBlank="1" showInputMessage="1" showErrorMessage="1" sqref="H8">
      <formula1>FIRSTTRIG</formula1>
    </dataValidation>
    <dataValidation type="list" allowBlank="1" showInputMessage="1" showErrorMessage="1" sqref="L9:L135">
      <formula1>IF(H9="CONTINUE", TRIGOUT,NEWONLY)</formula1>
    </dataValidation>
    <dataValidation type="list" allowBlank="1" showInputMessage="1" showErrorMessage="1" errorTitle="Invalid Bit Depth" error="Please refer to MAX PATTERNS in &quot;data&quot; worksheet to know the maximum pattern number permissible for given bit depth." sqref="E13">
      <formula1>IF(F13&gt;11,BDEP1,IF(F13&gt;7,BDEP2,IF(F13&gt;5,BDEP3,IF(F13&gt;3,BDEP4,IF(F13&gt;2,BDEP6,BITDEPTH)))))</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6"/>
  <sheetViews>
    <sheetView workbookViewId="0">
      <selection activeCell="L5" sqref="L5"/>
    </sheetView>
  </sheetViews>
  <sheetFormatPr defaultRowHeight="14.4" x14ac:dyDescent="0.3"/>
  <cols>
    <col min="1" max="1" width="21.44140625" customWidth="1"/>
  </cols>
  <sheetData>
    <row r="1" spans="1:65" ht="15" x14ac:dyDescent="0.25">
      <c r="A1" t="s">
        <v>100</v>
      </c>
    </row>
    <row r="2" spans="1:65" ht="15" x14ac:dyDescent="0.25">
      <c r="A2" t="s">
        <v>101</v>
      </c>
    </row>
    <row r="4" spans="1:65" ht="15.75" x14ac:dyDescent="0.25">
      <c r="A4" s="54" t="s">
        <v>102</v>
      </c>
      <c r="B4" s="55">
        <v>1</v>
      </c>
      <c r="C4" s="55">
        <v>2</v>
      </c>
      <c r="D4" s="55">
        <v>3</v>
      </c>
      <c r="E4" s="55">
        <v>4</v>
      </c>
      <c r="F4" s="55">
        <v>5</v>
      </c>
      <c r="G4" s="55">
        <v>6</v>
      </c>
      <c r="H4" s="55">
        <v>7</v>
      </c>
      <c r="I4" s="55">
        <v>8</v>
      </c>
      <c r="J4" s="55">
        <v>9</v>
      </c>
      <c r="K4" s="55">
        <v>10</v>
      </c>
      <c r="L4" s="55">
        <v>11</v>
      </c>
      <c r="M4" s="55">
        <v>12</v>
      </c>
      <c r="N4" s="55">
        <v>13</v>
      </c>
      <c r="O4" s="55">
        <v>14</v>
      </c>
      <c r="P4" s="55">
        <v>15</v>
      </c>
      <c r="Q4" s="55">
        <v>16</v>
      </c>
      <c r="R4" s="55">
        <v>17</v>
      </c>
      <c r="S4" s="55">
        <v>18</v>
      </c>
      <c r="T4" s="55">
        <v>19</v>
      </c>
      <c r="U4" s="55">
        <v>20</v>
      </c>
      <c r="V4" s="55">
        <v>21</v>
      </c>
      <c r="W4" s="55">
        <v>22</v>
      </c>
      <c r="X4" s="55">
        <v>23</v>
      </c>
      <c r="Y4" s="55">
        <v>24</v>
      </c>
      <c r="Z4" s="55">
        <v>25</v>
      </c>
      <c r="AA4" s="55">
        <v>26</v>
      </c>
      <c r="AB4" s="55">
        <v>27</v>
      </c>
      <c r="AC4" s="55">
        <v>28</v>
      </c>
      <c r="AD4" s="55">
        <v>29</v>
      </c>
      <c r="AE4" s="55">
        <v>30</v>
      </c>
      <c r="AF4" s="55">
        <v>31</v>
      </c>
      <c r="AG4" s="55">
        <v>32</v>
      </c>
      <c r="AH4" s="55">
        <v>33</v>
      </c>
      <c r="AI4" s="55">
        <v>34</v>
      </c>
      <c r="AJ4" s="55">
        <v>35</v>
      </c>
      <c r="AK4" s="55">
        <v>36</v>
      </c>
      <c r="AL4" s="55">
        <v>37</v>
      </c>
      <c r="AM4" s="55">
        <v>38</v>
      </c>
      <c r="AN4" s="55">
        <v>39</v>
      </c>
      <c r="AO4" s="55">
        <v>40</v>
      </c>
      <c r="AP4" s="55">
        <v>41</v>
      </c>
      <c r="AQ4" s="55">
        <v>42</v>
      </c>
      <c r="AR4" s="55">
        <v>43</v>
      </c>
      <c r="AS4" s="55">
        <v>44</v>
      </c>
      <c r="AT4" s="55">
        <v>45</v>
      </c>
      <c r="AU4" s="55">
        <v>46</v>
      </c>
      <c r="AV4" s="55">
        <v>47</v>
      </c>
      <c r="AW4" s="55">
        <v>48</v>
      </c>
      <c r="AX4" s="55">
        <v>49</v>
      </c>
      <c r="AY4" s="55">
        <v>50</v>
      </c>
      <c r="AZ4" s="55">
        <v>51</v>
      </c>
      <c r="BA4" s="55">
        <v>52</v>
      </c>
      <c r="BB4" s="55">
        <v>53</v>
      </c>
      <c r="BC4" s="55">
        <v>54</v>
      </c>
      <c r="BD4" s="55">
        <v>55</v>
      </c>
      <c r="BE4" s="55">
        <v>56</v>
      </c>
      <c r="BF4" s="55">
        <v>57</v>
      </c>
      <c r="BG4" s="55">
        <v>58</v>
      </c>
      <c r="BH4" s="55">
        <v>59</v>
      </c>
      <c r="BI4" s="55">
        <v>60</v>
      </c>
      <c r="BJ4" s="55">
        <v>61</v>
      </c>
      <c r="BK4" s="55">
        <v>62</v>
      </c>
      <c r="BL4" s="55">
        <v>63</v>
      </c>
      <c r="BM4" s="55">
        <v>64</v>
      </c>
    </row>
    <row r="5" spans="1:65" ht="15" x14ac:dyDescent="0.25">
      <c r="A5" s="55" t="s">
        <v>104</v>
      </c>
      <c r="B5" s="57"/>
      <c r="C5" s="57"/>
      <c r="D5" s="57"/>
      <c r="E5" s="57"/>
      <c r="F5" s="57"/>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c r="AS5" s="57"/>
      <c r="AT5" s="57"/>
      <c r="AU5" s="57"/>
      <c r="AV5" s="57"/>
      <c r="AW5" s="57"/>
      <c r="AX5" s="57"/>
      <c r="AY5" s="57"/>
      <c r="AZ5" s="57"/>
      <c r="BA5" s="57"/>
      <c r="BB5" s="57"/>
      <c r="BC5" s="57"/>
      <c r="BD5" s="57"/>
      <c r="BE5" s="57"/>
      <c r="BF5" s="57"/>
      <c r="BG5" s="57"/>
      <c r="BH5" s="57"/>
      <c r="BI5" s="57"/>
      <c r="BJ5" s="57"/>
      <c r="BK5" s="57"/>
      <c r="BL5" s="57"/>
      <c r="BM5" s="57"/>
    </row>
    <row r="6" spans="1:65" ht="15" x14ac:dyDescent="0.25">
      <c r="A6" s="55" t="s">
        <v>103</v>
      </c>
      <c r="B6" s="56" t="str">
        <f>IF(ISBLANK(B5), "", "0x"&amp;DEC2HEX(B5))</f>
        <v/>
      </c>
      <c r="C6" s="56" t="str">
        <f t="shared" ref="C6:P6" si="0">IF(ISBLANK(C5), "", "0x"&amp;DEC2HEX(C5))</f>
        <v/>
      </c>
      <c r="D6" s="56" t="str">
        <f t="shared" si="0"/>
        <v/>
      </c>
      <c r="E6" s="56" t="str">
        <f t="shared" si="0"/>
        <v/>
      </c>
      <c r="F6" s="56" t="str">
        <f t="shared" si="0"/>
        <v/>
      </c>
      <c r="G6" s="56" t="str">
        <f t="shared" si="0"/>
        <v/>
      </c>
      <c r="H6" s="56" t="str">
        <f t="shared" si="0"/>
        <v/>
      </c>
      <c r="I6" s="56" t="str">
        <f t="shared" si="0"/>
        <v/>
      </c>
      <c r="J6" s="56" t="str">
        <f t="shared" si="0"/>
        <v/>
      </c>
      <c r="K6" s="56" t="str">
        <f t="shared" si="0"/>
        <v/>
      </c>
      <c r="L6" s="56" t="str">
        <f t="shared" si="0"/>
        <v/>
      </c>
      <c r="M6" s="56" t="str">
        <f t="shared" si="0"/>
        <v/>
      </c>
      <c r="N6" s="56" t="str">
        <f t="shared" si="0"/>
        <v/>
      </c>
      <c r="O6" s="56" t="str">
        <f t="shared" si="0"/>
        <v/>
      </c>
      <c r="P6" s="56" t="str">
        <f t="shared" si="0"/>
        <v/>
      </c>
      <c r="Q6" s="56" t="str">
        <f t="shared" ref="Q6" si="1">IF(ISBLANK(Q5), "", "0x"&amp;DEC2HEX(Q5))</f>
        <v/>
      </c>
      <c r="R6" s="56" t="str">
        <f t="shared" ref="R6" si="2">IF(ISBLANK(R5), "", "0x"&amp;DEC2HEX(R5))</f>
        <v/>
      </c>
      <c r="S6" s="56" t="str">
        <f t="shared" ref="S6" si="3">IF(ISBLANK(S5), "", "0x"&amp;DEC2HEX(S5))</f>
        <v/>
      </c>
      <c r="T6" s="56" t="str">
        <f t="shared" ref="T6" si="4">IF(ISBLANK(T5), "", "0x"&amp;DEC2HEX(T5))</f>
        <v/>
      </c>
      <c r="U6" s="56" t="str">
        <f t="shared" ref="U6" si="5">IF(ISBLANK(U5), "", "0x"&amp;DEC2HEX(U5))</f>
        <v/>
      </c>
      <c r="V6" s="56" t="str">
        <f t="shared" ref="V6" si="6">IF(ISBLANK(V5), "", "0x"&amp;DEC2HEX(V5))</f>
        <v/>
      </c>
      <c r="W6" s="56" t="str">
        <f t="shared" ref="W6" si="7">IF(ISBLANK(W5), "", "0x"&amp;DEC2HEX(W5))</f>
        <v/>
      </c>
      <c r="X6" s="56" t="str">
        <f t="shared" ref="X6" si="8">IF(ISBLANK(X5), "", "0x"&amp;DEC2HEX(X5))</f>
        <v/>
      </c>
      <c r="Y6" s="56" t="str">
        <f t="shared" ref="Y6" si="9">IF(ISBLANK(Y5), "", "0x"&amp;DEC2HEX(Y5))</f>
        <v/>
      </c>
      <c r="Z6" s="56" t="str">
        <f t="shared" ref="Z6" si="10">IF(ISBLANK(Z5), "", "0x"&amp;DEC2HEX(Z5))</f>
        <v/>
      </c>
      <c r="AA6" s="56" t="str">
        <f t="shared" ref="AA6" si="11">IF(ISBLANK(AA5), "", "0x"&amp;DEC2HEX(AA5))</f>
        <v/>
      </c>
      <c r="AB6" s="56" t="str">
        <f t="shared" ref="AB6" si="12">IF(ISBLANK(AB5), "", "0x"&amp;DEC2HEX(AB5))</f>
        <v/>
      </c>
      <c r="AC6" s="56" t="str">
        <f t="shared" ref="AC6" si="13">IF(ISBLANK(AC5), "", "0x"&amp;DEC2HEX(AC5))</f>
        <v/>
      </c>
      <c r="AD6" s="56" t="str">
        <f t="shared" ref="AD6" si="14">IF(ISBLANK(AD5), "", "0x"&amp;DEC2HEX(AD5))</f>
        <v/>
      </c>
      <c r="AE6" s="56" t="str">
        <f t="shared" ref="AE6" si="15">IF(ISBLANK(AE5), "", "0x"&amp;DEC2HEX(AE5))</f>
        <v/>
      </c>
      <c r="AF6" s="56" t="str">
        <f t="shared" ref="AF6" si="16">IF(ISBLANK(AF5), "", "0x"&amp;DEC2HEX(AF5))</f>
        <v/>
      </c>
      <c r="AG6" s="56" t="str">
        <f t="shared" ref="AG6" si="17">IF(ISBLANK(AG5), "", "0x"&amp;DEC2HEX(AG5))</f>
        <v/>
      </c>
      <c r="AH6" s="56" t="str">
        <f t="shared" ref="AH6" si="18">IF(ISBLANK(AH5), "", "0x"&amp;DEC2HEX(AH5))</f>
        <v/>
      </c>
      <c r="AI6" s="56" t="str">
        <f t="shared" ref="AI6" si="19">IF(ISBLANK(AI5), "", "0x"&amp;DEC2HEX(AI5))</f>
        <v/>
      </c>
      <c r="AJ6" s="56" t="str">
        <f t="shared" ref="AJ6" si="20">IF(ISBLANK(AJ5), "", "0x"&amp;DEC2HEX(AJ5))</f>
        <v/>
      </c>
      <c r="AK6" s="56" t="str">
        <f t="shared" ref="AK6" si="21">IF(ISBLANK(AK5), "", "0x"&amp;DEC2HEX(AK5))</f>
        <v/>
      </c>
      <c r="AL6" s="56" t="str">
        <f t="shared" ref="AL6" si="22">IF(ISBLANK(AL5), "", "0x"&amp;DEC2HEX(AL5))</f>
        <v/>
      </c>
      <c r="AM6" s="56" t="str">
        <f t="shared" ref="AM6" si="23">IF(ISBLANK(AM5), "", "0x"&amp;DEC2HEX(AM5))</f>
        <v/>
      </c>
      <c r="AN6" s="56" t="str">
        <f t="shared" ref="AN6" si="24">IF(ISBLANK(AN5), "", "0x"&amp;DEC2HEX(AN5))</f>
        <v/>
      </c>
      <c r="AO6" s="56" t="str">
        <f t="shared" ref="AO6" si="25">IF(ISBLANK(AO5), "", "0x"&amp;DEC2HEX(AO5))</f>
        <v/>
      </c>
      <c r="AP6" s="56" t="str">
        <f t="shared" ref="AP6" si="26">IF(ISBLANK(AP5), "", "0x"&amp;DEC2HEX(AP5))</f>
        <v/>
      </c>
      <c r="AQ6" s="56" t="str">
        <f t="shared" ref="AQ6" si="27">IF(ISBLANK(AQ5), "", "0x"&amp;DEC2HEX(AQ5))</f>
        <v/>
      </c>
      <c r="AR6" s="56" t="str">
        <f t="shared" ref="AR6" si="28">IF(ISBLANK(AR5), "", "0x"&amp;DEC2HEX(AR5))</f>
        <v/>
      </c>
      <c r="AS6" s="56" t="str">
        <f t="shared" ref="AS6" si="29">IF(ISBLANK(AS5), "", "0x"&amp;DEC2HEX(AS5))</f>
        <v/>
      </c>
      <c r="AT6" s="56" t="str">
        <f t="shared" ref="AT6" si="30">IF(ISBLANK(AT5), "", "0x"&amp;DEC2HEX(AT5))</f>
        <v/>
      </c>
      <c r="AU6" s="56" t="str">
        <f t="shared" ref="AU6" si="31">IF(ISBLANK(AU5), "", "0x"&amp;DEC2HEX(AU5))</f>
        <v/>
      </c>
      <c r="AV6" s="56" t="str">
        <f t="shared" ref="AV6" si="32">IF(ISBLANK(AV5), "", "0x"&amp;DEC2HEX(AV5))</f>
        <v/>
      </c>
      <c r="AW6" s="56" t="str">
        <f t="shared" ref="AW6" si="33">IF(ISBLANK(AW5), "", "0x"&amp;DEC2HEX(AW5))</f>
        <v/>
      </c>
      <c r="AX6" s="56" t="str">
        <f t="shared" ref="AX6" si="34">IF(ISBLANK(AX5), "", "0x"&amp;DEC2HEX(AX5))</f>
        <v/>
      </c>
      <c r="AY6" s="56" t="str">
        <f t="shared" ref="AY6" si="35">IF(ISBLANK(AY5), "", "0x"&amp;DEC2HEX(AY5))</f>
        <v/>
      </c>
      <c r="AZ6" s="56" t="str">
        <f t="shared" ref="AZ6" si="36">IF(ISBLANK(AZ5), "", "0x"&amp;DEC2HEX(AZ5))</f>
        <v/>
      </c>
      <c r="BA6" s="56" t="str">
        <f t="shared" ref="BA6" si="37">IF(ISBLANK(BA5), "", "0x"&amp;DEC2HEX(BA5))</f>
        <v/>
      </c>
      <c r="BB6" s="56" t="str">
        <f t="shared" ref="BB6" si="38">IF(ISBLANK(BB5), "", "0x"&amp;DEC2HEX(BB5))</f>
        <v/>
      </c>
      <c r="BC6" s="56" t="str">
        <f t="shared" ref="BC6" si="39">IF(ISBLANK(BC5), "", "0x"&amp;DEC2HEX(BC5))</f>
        <v/>
      </c>
      <c r="BD6" s="56" t="str">
        <f t="shared" ref="BD6" si="40">IF(ISBLANK(BD5), "", "0x"&amp;DEC2HEX(BD5))</f>
        <v/>
      </c>
      <c r="BE6" s="56" t="str">
        <f t="shared" ref="BE6" si="41">IF(ISBLANK(BE5), "", "0x"&amp;DEC2HEX(BE5))</f>
        <v/>
      </c>
      <c r="BF6" s="56" t="str">
        <f t="shared" ref="BF6" si="42">IF(ISBLANK(BF5), "", "0x"&amp;DEC2HEX(BF5))</f>
        <v/>
      </c>
      <c r="BG6" s="56" t="str">
        <f t="shared" ref="BG6" si="43">IF(ISBLANK(BG5), "", "0x"&amp;DEC2HEX(BG5))</f>
        <v/>
      </c>
      <c r="BH6" s="56" t="str">
        <f t="shared" ref="BH6" si="44">IF(ISBLANK(BH5), "", "0x"&amp;DEC2HEX(BH5))</f>
        <v/>
      </c>
      <c r="BI6" s="56" t="str">
        <f t="shared" ref="BI6" si="45">IF(ISBLANK(BI5), "", "0x"&amp;DEC2HEX(BI5))</f>
        <v/>
      </c>
      <c r="BJ6" s="56" t="str">
        <f t="shared" ref="BJ6" si="46">IF(ISBLANK(BJ5), "", "0x"&amp;DEC2HEX(BJ5))</f>
        <v/>
      </c>
      <c r="BK6" s="56" t="str">
        <f t="shared" ref="BK6" si="47">IF(ISBLANK(BK5), "", "0x"&amp;DEC2HEX(BK5))</f>
        <v/>
      </c>
      <c r="BL6" s="56" t="str">
        <f t="shared" ref="BL6:BM6" si="48">IF(ISBLANK(BL5), "", "0x"&amp;DEC2HEX(BL5))</f>
        <v/>
      </c>
      <c r="BM6" s="56" t="str">
        <f t="shared" si="48"/>
        <v/>
      </c>
    </row>
  </sheetData>
  <sheetProtection password="CD70" sheet="1" objects="1" scenarios="1"/>
  <dataValidations count="1">
    <dataValidation type="whole" allowBlank="1" showInputMessage="1" showErrorMessage="1" sqref="B5:BM5">
      <formula1>0</formula1>
      <formula2>63</formula2>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27"/>
  <sheetViews>
    <sheetView workbookViewId="0">
      <selection activeCell="H3" sqref="H3"/>
    </sheetView>
  </sheetViews>
  <sheetFormatPr defaultRowHeight="14.4" x14ac:dyDescent="0.3"/>
  <cols>
    <col min="1" max="1" width="10.109375" bestFit="1" customWidth="1"/>
    <col min="2" max="2" width="9" bestFit="1" customWidth="1"/>
    <col min="3" max="3" width="14.109375" bestFit="1" customWidth="1"/>
    <col min="4" max="4" width="6.5546875" bestFit="1" customWidth="1"/>
    <col min="5" max="5" width="11.33203125" bestFit="1" customWidth="1"/>
    <col min="6" max="6" width="10.6640625" bestFit="1" customWidth="1"/>
    <col min="7" max="7" width="11.109375" bestFit="1" customWidth="1"/>
    <col min="9" max="9" width="10.6640625" customWidth="1"/>
    <col min="11" max="11" width="14.6640625" bestFit="1" customWidth="1"/>
  </cols>
  <sheetData>
    <row r="1" spans="1:11" ht="15.75" thickBot="1" x14ac:dyDescent="0.3">
      <c r="A1" s="2" t="s">
        <v>26</v>
      </c>
      <c r="B1" s="3" t="s">
        <v>1</v>
      </c>
      <c r="C1" s="3" t="s">
        <v>20</v>
      </c>
      <c r="D1" s="3" t="s">
        <v>2</v>
      </c>
      <c r="E1" s="3" t="s">
        <v>4</v>
      </c>
      <c r="F1" s="3" t="s">
        <v>5</v>
      </c>
      <c r="G1" s="3" t="s">
        <v>6</v>
      </c>
      <c r="H1" s="4" t="s">
        <v>7</v>
      </c>
      <c r="I1" s="5"/>
      <c r="J1" s="5" t="s">
        <v>26</v>
      </c>
      <c r="K1" s="5" t="s">
        <v>93</v>
      </c>
    </row>
    <row r="2" spans="1:11" ht="15" x14ac:dyDescent="0.25">
      <c r="A2" s="6">
        <v>1</v>
      </c>
      <c r="B2" s="6">
        <v>0</v>
      </c>
      <c r="C2" s="6" t="s">
        <v>10</v>
      </c>
      <c r="D2" s="6" t="s">
        <v>21</v>
      </c>
      <c r="E2" s="6" t="s">
        <v>11</v>
      </c>
      <c r="F2" s="6" t="s">
        <v>11</v>
      </c>
      <c r="G2" s="6" t="s">
        <v>11</v>
      </c>
      <c r="H2" s="6" t="s">
        <v>13</v>
      </c>
      <c r="I2" s="6"/>
      <c r="J2">
        <v>1</v>
      </c>
      <c r="K2">
        <v>25</v>
      </c>
    </row>
    <row r="3" spans="1:11" ht="15" x14ac:dyDescent="0.25">
      <c r="A3" s="6">
        <v>2</v>
      </c>
      <c r="B3" s="6">
        <v>1</v>
      </c>
      <c r="C3" s="6" t="s">
        <v>19</v>
      </c>
      <c r="D3" s="6" t="s">
        <v>9</v>
      </c>
      <c r="E3" s="6" t="s">
        <v>12</v>
      </c>
      <c r="F3" s="6" t="s">
        <v>12</v>
      </c>
      <c r="G3" s="6" t="s">
        <v>12</v>
      </c>
      <c r="H3" s="6" t="s">
        <v>22</v>
      </c>
      <c r="I3" s="6"/>
      <c r="J3">
        <v>2</v>
      </c>
      <c r="K3">
        <v>11</v>
      </c>
    </row>
    <row r="4" spans="1:11" ht="15" x14ac:dyDescent="0.25">
      <c r="A4" s="6">
        <v>3</v>
      </c>
      <c r="B4" s="6">
        <v>2</v>
      </c>
      <c r="C4" s="6" t="s">
        <v>23</v>
      </c>
      <c r="D4" s="6" t="s">
        <v>18</v>
      </c>
      <c r="E4" s="6"/>
      <c r="F4" s="6"/>
      <c r="G4" s="6"/>
      <c r="H4" s="6"/>
      <c r="J4">
        <v>3</v>
      </c>
      <c r="K4">
        <v>7</v>
      </c>
    </row>
    <row r="5" spans="1:11" ht="15" x14ac:dyDescent="0.25">
      <c r="A5" s="6">
        <v>4</v>
      </c>
      <c r="B5" s="6">
        <v>3</v>
      </c>
      <c r="C5" s="6" t="s">
        <v>24</v>
      </c>
      <c r="D5" s="6" t="s">
        <v>14</v>
      </c>
      <c r="E5" s="6"/>
      <c r="F5" s="6"/>
      <c r="G5" s="6"/>
      <c r="H5" s="6"/>
      <c r="J5">
        <v>4</v>
      </c>
      <c r="K5">
        <v>5</v>
      </c>
    </row>
    <row r="6" spans="1:11" ht="15" x14ac:dyDescent="0.25">
      <c r="A6" s="6">
        <v>5</v>
      </c>
      <c r="B6" s="6">
        <v>4</v>
      </c>
      <c r="C6" s="6"/>
      <c r="D6" s="6" t="s">
        <v>15</v>
      </c>
      <c r="E6" s="6"/>
      <c r="F6" s="6"/>
      <c r="G6" s="6"/>
      <c r="H6" s="6"/>
      <c r="J6">
        <v>5</v>
      </c>
      <c r="K6">
        <v>3</v>
      </c>
    </row>
    <row r="7" spans="1:11" ht="15" x14ac:dyDescent="0.25">
      <c r="A7" s="6">
        <v>6</v>
      </c>
      <c r="B7" s="6">
        <v>5</v>
      </c>
      <c r="C7" s="6"/>
      <c r="D7" s="6" t="s">
        <v>17</v>
      </c>
      <c r="E7" s="6"/>
      <c r="F7" s="6"/>
      <c r="G7" s="6"/>
      <c r="H7" s="6"/>
      <c r="J7">
        <v>6</v>
      </c>
      <c r="K7">
        <v>3</v>
      </c>
    </row>
    <row r="8" spans="1:11" ht="15" x14ac:dyDescent="0.25">
      <c r="A8" s="6">
        <v>7</v>
      </c>
      <c r="B8" s="6">
        <v>6</v>
      </c>
      <c r="C8" s="6"/>
      <c r="D8" s="6" t="s">
        <v>16</v>
      </c>
      <c r="E8" s="6"/>
      <c r="F8" s="6"/>
      <c r="G8" s="6"/>
      <c r="H8" s="6"/>
      <c r="J8">
        <v>7</v>
      </c>
      <c r="K8">
        <v>2</v>
      </c>
    </row>
    <row r="9" spans="1:11" ht="15" x14ac:dyDescent="0.25">
      <c r="A9" s="6">
        <v>8</v>
      </c>
      <c r="B9" s="6">
        <v>7</v>
      </c>
      <c r="C9" s="6"/>
      <c r="D9" s="6" t="s">
        <v>25</v>
      </c>
      <c r="E9" s="6"/>
      <c r="F9" s="6"/>
      <c r="G9" s="6"/>
      <c r="H9" s="6"/>
      <c r="J9">
        <v>8</v>
      </c>
      <c r="K9">
        <v>2</v>
      </c>
    </row>
    <row r="10" spans="1:11" ht="15" x14ac:dyDescent="0.25">
      <c r="A10" s="6"/>
      <c r="B10" s="6">
        <v>8</v>
      </c>
      <c r="C10" s="6"/>
      <c r="D10" s="6"/>
      <c r="E10" s="6"/>
      <c r="F10" s="6"/>
      <c r="G10" s="6"/>
      <c r="H10" s="6"/>
    </row>
    <row r="11" spans="1:11" ht="15" x14ac:dyDescent="0.25">
      <c r="A11" s="6"/>
      <c r="B11" s="6">
        <v>9</v>
      </c>
      <c r="C11" s="6"/>
      <c r="D11" s="6"/>
      <c r="E11" s="6"/>
      <c r="F11" s="6"/>
      <c r="G11" s="6"/>
      <c r="H11" s="6"/>
    </row>
    <row r="12" spans="1:11" ht="15" x14ac:dyDescent="0.25">
      <c r="A12" s="6"/>
      <c r="B12" s="6">
        <v>10</v>
      </c>
      <c r="C12" s="6"/>
      <c r="D12" s="6"/>
      <c r="E12" s="6"/>
      <c r="F12" s="6"/>
      <c r="G12" s="6"/>
      <c r="H12" s="6"/>
    </row>
    <row r="13" spans="1:11" ht="15" x14ac:dyDescent="0.25">
      <c r="A13" s="6"/>
      <c r="B13" s="6">
        <v>11</v>
      </c>
      <c r="C13" s="6"/>
      <c r="D13" s="6"/>
      <c r="E13" s="6"/>
      <c r="F13" s="6"/>
      <c r="G13" s="6"/>
      <c r="H13" s="6"/>
    </row>
    <row r="14" spans="1:11" ht="15" x14ac:dyDescent="0.25">
      <c r="A14" s="6"/>
      <c r="B14" s="6">
        <v>12</v>
      </c>
      <c r="C14" s="6"/>
      <c r="D14" s="6"/>
      <c r="E14" s="6"/>
      <c r="F14" s="6"/>
      <c r="G14" s="6"/>
      <c r="H14" s="6"/>
    </row>
    <row r="15" spans="1:11" ht="15" x14ac:dyDescent="0.25">
      <c r="A15" s="6"/>
      <c r="B15" s="6">
        <v>13</v>
      </c>
      <c r="C15" s="6"/>
      <c r="D15" s="6"/>
      <c r="E15" s="6"/>
      <c r="F15" s="6"/>
      <c r="G15" s="6"/>
      <c r="H15" s="6"/>
    </row>
    <row r="16" spans="1:11" ht="15" x14ac:dyDescent="0.25">
      <c r="A16" s="6"/>
      <c r="B16" s="6">
        <v>14</v>
      </c>
      <c r="C16" s="6"/>
      <c r="D16" s="6"/>
      <c r="E16" s="6"/>
      <c r="F16" s="6"/>
      <c r="G16" s="6"/>
      <c r="H16" s="6"/>
    </row>
    <row r="17" spans="1:8" ht="15" x14ac:dyDescent="0.25">
      <c r="A17" s="6"/>
      <c r="B17" s="6">
        <v>15</v>
      </c>
      <c r="C17" s="6"/>
      <c r="D17" s="6"/>
      <c r="E17" s="6"/>
      <c r="F17" s="6"/>
      <c r="G17" s="6"/>
      <c r="H17" s="6"/>
    </row>
    <row r="18" spans="1:8" ht="15" x14ac:dyDescent="0.25">
      <c r="A18" s="6"/>
      <c r="B18" s="6">
        <v>16</v>
      </c>
      <c r="C18" s="6"/>
      <c r="D18" s="6"/>
      <c r="E18" s="6"/>
      <c r="F18" s="6"/>
      <c r="G18" s="6"/>
      <c r="H18" s="6"/>
    </row>
    <row r="19" spans="1:8" ht="15" x14ac:dyDescent="0.25">
      <c r="A19" s="6"/>
      <c r="B19" s="6">
        <v>17</v>
      </c>
      <c r="C19" s="6"/>
      <c r="D19" s="6"/>
      <c r="E19" s="6"/>
      <c r="F19" s="6"/>
      <c r="G19" s="6"/>
      <c r="H19" s="6"/>
    </row>
    <row r="20" spans="1:8" ht="15" x14ac:dyDescent="0.25">
      <c r="A20" s="6"/>
      <c r="B20" s="6">
        <v>18</v>
      </c>
      <c r="C20" s="6"/>
      <c r="D20" s="6"/>
      <c r="E20" s="6"/>
      <c r="F20" s="6"/>
      <c r="G20" s="6"/>
      <c r="H20" s="6"/>
    </row>
    <row r="21" spans="1:8" ht="15" x14ac:dyDescent="0.25">
      <c r="A21" s="6"/>
      <c r="B21" s="6">
        <v>19</v>
      </c>
      <c r="C21" s="6"/>
      <c r="D21" s="6"/>
      <c r="E21" s="6"/>
      <c r="F21" s="6"/>
      <c r="G21" s="6"/>
      <c r="H21" s="6"/>
    </row>
    <row r="22" spans="1:8" ht="15" x14ac:dyDescent="0.25">
      <c r="A22" s="6"/>
      <c r="B22" s="6">
        <v>20</v>
      </c>
      <c r="C22" s="6"/>
      <c r="D22" s="6"/>
      <c r="E22" s="6"/>
      <c r="F22" s="6"/>
      <c r="G22" s="6"/>
      <c r="H22" s="6"/>
    </row>
    <row r="23" spans="1:8" ht="15" x14ac:dyDescent="0.25">
      <c r="A23" s="6"/>
      <c r="B23" s="6">
        <v>21</v>
      </c>
      <c r="C23" s="6"/>
      <c r="D23" s="6"/>
      <c r="E23" s="6"/>
      <c r="F23" s="6"/>
      <c r="G23" s="6"/>
      <c r="H23" s="6"/>
    </row>
    <row r="24" spans="1:8" ht="15" x14ac:dyDescent="0.25">
      <c r="A24" s="6"/>
      <c r="B24" s="6">
        <v>22</v>
      </c>
      <c r="C24" s="6"/>
      <c r="D24" s="6"/>
      <c r="E24" s="6"/>
      <c r="F24" s="6"/>
      <c r="G24" s="6"/>
      <c r="H24" s="6"/>
    </row>
    <row r="25" spans="1:8" ht="15" x14ac:dyDescent="0.25">
      <c r="A25" s="6"/>
      <c r="B25" s="6">
        <v>23</v>
      </c>
      <c r="C25" s="6"/>
      <c r="D25" s="6"/>
      <c r="E25" s="6"/>
      <c r="F25" s="6"/>
      <c r="G25" s="6"/>
      <c r="H25" s="6"/>
    </row>
    <row r="26" spans="1:8" ht="15" x14ac:dyDescent="0.25">
      <c r="A26" s="6"/>
      <c r="B26" s="6">
        <v>24</v>
      </c>
      <c r="C26" s="6"/>
      <c r="D26" s="6"/>
      <c r="E26" s="6"/>
      <c r="F26" s="6"/>
      <c r="G26" s="6"/>
      <c r="H26" s="6"/>
    </row>
    <row r="27" spans="1:8" ht="15" x14ac:dyDescent="0.25">
      <c r="B27" s="6">
        <v>25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2:L70"/>
  <sheetViews>
    <sheetView workbookViewId="0">
      <selection activeCell="E5" sqref="E5:E16"/>
    </sheetView>
  </sheetViews>
  <sheetFormatPr defaultRowHeight="14.4" x14ac:dyDescent="0.3"/>
  <cols>
    <col min="1" max="1" width="15.33203125" customWidth="1"/>
    <col min="2" max="2" width="3.33203125" customWidth="1"/>
    <col min="3" max="3" width="4.109375" customWidth="1"/>
    <col min="4" max="4" width="8.109375" customWidth="1"/>
    <col min="5" max="5" width="9.6640625" customWidth="1"/>
    <col min="6" max="6" width="10.109375" customWidth="1"/>
    <col min="7" max="7" width="12.6640625" customWidth="1"/>
    <col min="8" max="8" width="15.44140625" customWidth="1"/>
    <col min="9" max="9" width="18.33203125" customWidth="1"/>
    <col min="10" max="10" width="20.44140625" customWidth="1"/>
    <col min="11" max="11" width="24.44140625" customWidth="1"/>
  </cols>
  <sheetData>
    <row r="2" spans="2:12" ht="15.75" thickBot="1" x14ac:dyDescent="0.3">
      <c r="B2" s="7"/>
      <c r="C2" s="7"/>
      <c r="D2" s="7"/>
      <c r="E2" s="7"/>
      <c r="F2" s="7"/>
      <c r="G2" s="7"/>
      <c r="H2" s="7"/>
      <c r="I2" s="7"/>
      <c r="J2" s="7"/>
      <c r="K2" s="7"/>
    </row>
    <row r="3" spans="2:12" ht="15.75" thickBot="1" x14ac:dyDescent="0.3">
      <c r="B3" s="7"/>
      <c r="C3" s="7"/>
      <c r="D3" s="64" t="s">
        <v>26</v>
      </c>
      <c r="E3" s="65"/>
      <c r="F3" s="65"/>
      <c r="G3" s="65"/>
      <c r="H3" s="65"/>
      <c r="I3" s="65"/>
      <c r="J3" s="65"/>
      <c r="K3" s="66"/>
    </row>
    <row r="4" spans="2:12" ht="14.25" customHeight="1" thickBot="1" x14ac:dyDescent="0.3">
      <c r="B4" s="7"/>
      <c r="C4" s="8"/>
      <c r="D4" s="9">
        <v>1</v>
      </c>
      <c r="E4" s="10">
        <v>2</v>
      </c>
      <c r="F4" s="11">
        <v>3</v>
      </c>
      <c r="G4" s="10">
        <v>4</v>
      </c>
      <c r="H4" s="11">
        <v>5</v>
      </c>
      <c r="I4" s="11">
        <v>6</v>
      </c>
      <c r="J4" s="10">
        <v>7</v>
      </c>
      <c r="K4" s="12">
        <v>8</v>
      </c>
    </row>
    <row r="5" spans="2:12" ht="15" customHeight="1" x14ac:dyDescent="0.3">
      <c r="B5" s="67" t="s">
        <v>27</v>
      </c>
      <c r="C5" s="13">
        <v>0</v>
      </c>
      <c r="D5" s="14" t="s">
        <v>28</v>
      </c>
      <c r="E5" s="15" t="s">
        <v>29</v>
      </c>
      <c r="F5" s="10" t="s">
        <v>30</v>
      </c>
      <c r="G5" s="16" t="s">
        <v>31</v>
      </c>
      <c r="H5" s="17" t="s">
        <v>32</v>
      </c>
      <c r="I5" s="17" t="s">
        <v>33</v>
      </c>
      <c r="J5" s="16" t="s">
        <v>34</v>
      </c>
      <c r="K5" s="18" t="s">
        <v>35</v>
      </c>
      <c r="L5" s="19"/>
    </row>
    <row r="6" spans="2:12" x14ac:dyDescent="0.3">
      <c r="B6" s="68"/>
      <c r="C6" s="20">
        <v>1</v>
      </c>
      <c r="D6" s="21" t="s">
        <v>36</v>
      </c>
      <c r="E6" s="18" t="s">
        <v>37</v>
      </c>
      <c r="F6" s="22" t="s">
        <v>38</v>
      </c>
      <c r="G6" s="23" t="s">
        <v>39</v>
      </c>
      <c r="H6" s="24" t="s">
        <v>40</v>
      </c>
      <c r="I6" s="24" t="s">
        <v>41</v>
      </c>
      <c r="J6" s="23" t="s">
        <v>42</v>
      </c>
      <c r="K6" s="22" t="s">
        <v>43</v>
      </c>
      <c r="L6" s="19"/>
    </row>
    <row r="7" spans="2:12" x14ac:dyDescent="0.3">
      <c r="B7" s="68"/>
      <c r="C7" s="20">
        <v>2</v>
      </c>
      <c r="D7" s="21" t="s">
        <v>44</v>
      </c>
      <c r="E7" s="18" t="s">
        <v>45</v>
      </c>
      <c r="F7" s="22" t="s">
        <v>46</v>
      </c>
      <c r="G7" s="23" t="s">
        <v>47</v>
      </c>
      <c r="H7" s="22" t="s">
        <v>48</v>
      </c>
      <c r="I7" s="22" t="s">
        <v>49</v>
      </c>
      <c r="J7" s="25" t="s">
        <v>50</v>
      </c>
      <c r="K7" s="26" t="s">
        <v>51</v>
      </c>
      <c r="L7" s="19"/>
    </row>
    <row r="8" spans="2:12" x14ac:dyDescent="0.3">
      <c r="B8" s="68"/>
      <c r="C8" s="20">
        <v>3</v>
      </c>
      <c r="D8" s="21" t="s">
        <v>52</v>
      </c>
      <c r="E8" s="18" t="s">
        <v>53</v>
      </c>
      <c r="F8" s="22" t="s">
        <v>54</v>
      </c>
      <c r="G8" s="23" t="s">
        <v>55</v>
      </c>
      <c r="H8" s="25" t="s">
        <v>56</v>
      </c>
      <c r="I8" s="25" t="s">
        <v>57</v>
      </c>
      <c r="J8" s="27"/>
      <c r="K8" s="28"/>
    </row>
    <row r="9" spans="2:12" x14ac:dyDescent="0.3">
      <c r="B9" s="68"/>
      <c r="C9" s="20">
        <v>4</v>
      </c>
      <c r="D9" s="21" t="s">
        <v>58</v>
      </c>
      <c r="E9" s="18" t="s">
        <v>59</v>
      </c>
      <c r="F9" s="22" t="s">
        <v>60</v>
      </c>
      <c r="G9" s="23" t="s">
        <v>61</v>
      </c>
      <c r="H9" s="28"/>
      <c r="I9" s="28"/>
      <c r="J9" s="29"/>
      <c r="K9" s="29"/>
    </row>
    <row r="10" spans="2:12" x14ac:dyDescent="0.3">
      <c r="B10" s="68"/>
      <c r="C10" s="20">
        <v>5</v>
      </c>
      <c r="D10" s="21" t="s">
        <v>62</v>
      </c>
      <c r="E10" s="18" t="s">
        <v>63</v>
      </c>
      <c r="F10" s="22" t="s">
        <v>64</v>
      </c>
      <c r="G10" s="25" t="s">
        <v>65</v>
      </c>
      <c r="H10" s="29"/>
      <c r="I10" s="29"/>
    </row>
    <row r="11" spans="2:12" x14ac:dyDescent="0.3">
      <c r="B11" s="68"/>
      <c r="C11" s="20">
        <v>6</v>
      </c>
      <c r="D11" s="21" t="s">
        <v>66</v>
      </c>
      <c r="E11" s="18" t="s">
        <v>67</v>
      </c>
      <c r="F11" s="18" t="s">
        <v>68</v>
      </c>
      <c r="G11" s="27"/>
      <c r="H11" s="29"/>
      <c r="I11" s="29"/>
      <c r="J11" s="29"/>
      <c r="K11" s="29"/>
    </row>
    <row r="12" spans="2:12" x14ac:dyDescent="0.3">
      <c r="B12" s="68"/>
      <c r="C12" s="20">
        <v>7</v>
      </c>
      <c r="D12" s="21" t="s">
        <v>69</v>
      </c>
      <c r="E12" s="18" t="s">
        <v>70</v>
      </c>
      <c r="F12" s="26" t="s">
        <v>71</v>
      </c>
      <c r="G12" s="27"/>
      <c r="H12" s="29"/>
      <c r="J12" s="29"/>
      <c r="K12" s="29"/>
    </row>
    <row r="13" spans="2:12" x14ac:dyDescent="0.3">
      <c r="B13" s="68"/>
      <c r="C13" s="20">
        <v>8</v>
      </c>
      <c r="D13" s="21" t="s">
        <v>72</v>
      </c>
      <c r="E13" s="18" t="s">
        <v>73</v>
      </c>
      <c r="F13" s="29"/>
      <c r="G13" s="29"/>
      <c r="H13" s="29"/>
      <c r="J13" s="29"/>
      <c r="K13" s="29"/>
    </row>
    <row r="14" spans="2:12" x14ac:dyDescent="0.3">
      <c r="B14" s="68"/>
      <c r="C14" s="20">
        <v>9</v>
      </c>
      <c r="D14" s="21" t="s">
        <v>74</v>
      </c>
      <c r="E14" s="18" t="s">
        <v>75</v>
      </c>
      <c r="F14" s="29"/>
      <c r="G14" s="29"/>
      <c r="H14" s="29"/>
      <c r="J14" s="29"/>
      <c r="K14" s="29"/>
    </row>
    <row r="15" spans="2:12" x14ac:dyDescent="0.3">
      <c r="B15" s="68"/>
      <c r="C15" s="20">
        <v>10</v>
      </c>
      <c r="D15" s="21" t="s">
        <v>76</v>
      </c>
      <c r="E15" s="18" t="s">
        <v>77</v>
      </c>
      <c r="F15" s="29"/>
      <c r="G15" s="29"/>
      <c r="H15" s="29"/>
      <c r="J15" s="29"/>
      <c r="K15" s="29"/>
    </row>
    <row r="16" spans="2:12" x14ac:dyDescent="0.3">
      <c r="B16" s="68"/>
      <c r="C16" s="20">
        <v>11</v>
      </c>
      <c r="D16" s="21" t="s">
        <v>78</v>
      </c>
      <c r="E16" s="26" t="s">
        <v>79</v>
      </c>
      <c r="F16" s="29"/>
      <c r="G16" s="29"/>
      <c r="H16" s="29"/>
      <c r="I16" s="29"/>
      <c r="J16" s="29"/>
      <c r="K16" s="29"/>
    </row>
    <row r="17" spans="2:11" x14ac:dyDescent="0.3">
      <c r="B17" s="68"/>
      <c r="C17" s="20">
        <v>12</v>
      </c>
      <c r="D17" s="21" t="s">
        <v>80</v>
      </c>
      <c r="E17" s="29"/>
      <c r="F17" s="29"/>
      <c r="G17" s="29"/>
      <c r="H17" s="29"/>
      <c r="I17" s="29"/>
      <c r="J17" s="29"/>
      <c r="K17" s="29"/>
    </row>
    <row r="18" spans="2:11" x14ac:dyDescent="0.3">
      <c r="B18" s="68"/>
      <c r="C18" s="20">
        <v>13</v>
      </c>
      <c r="D18" s="21" t="s">
        <v>81</v>
      </c>
      <c r="E18" s="29"/>
      <c r="F18" s="29"/>
      <c r="G18" s="29"/>
      <c r="H18" s="29"/>
      <c r="I18" s="29"/>
      <c r="J18" s="29"/>
      <c r="K18" s="29"/>
    </row>
    <row r="19" spans="2:11" x14ac:dyDescent="0.3">
      <c r="B19" s="68"/>
      <c r="C19" s="20">
        <v>14</v>
      </c>
      <c r="D19" s="21" t="s">
        <v>82</v>
      </c>
      <c r="E19" s="29"/>
      <c r="F19" s="29"/>
      <c r="H19" s="29"/>
      <c r="I19" s="29"/>
      <c r="J19" s="29"/>
      <c r="K19" s="29"/>
    </row>
    <row r="20" spans="2:11" x14ac:dyDescent="0.3">
      <c r="B20" s="68"/>
      <c r="C20" s="20">
        <v>15</v>
      </c>
      <c r="D20" s="21" t="s">
        <v>83</v>
      </c>
      <c r="E20" s="29"/>
      <c r="F20" s="29"/>
      <c r="H20" s="29"/>
      <c r="I20" s="29"/>
      <c r="J20" s="29"/>
      <c r="K20" s="29"/>
    </row>
    <row r="21" spans="2:11" x14ac:dyDescent="0.3">
      <c r="B21" s="68"/>
      <c r="C21" s="20">
        <v>16</v>
      </c>
      <c r="D21" s="21" t="s">
        <v>84</v>
      </c>
      <c r="E21" s="29"/>
      <c r="F21" s="29"/>
      <c r="I21" s="29"/>
      <c r="J21" s="29"/>
      <c r="K21" s="29"/>
    </row>
    <row r="22" spans="2:11" x14ac:dyDescent="0.3">
      <c r="B22" s="68"/>
      <c r="C22" s="20">
        <v>17</v>
      </c>
      <c r="D22" s="21" t="s">
        <v>85</v>
      </c>
      <c r="E22" s="29"/>
      <c r="F22" s="29"/>
      <c r="J22" s="29"/>
      <c r="K22" s="29"/>
    </row>
    <row r="23" spans="2:11" x14ac:dyDescent="0.3">
      <c r="B23" s="68"/>
      <c r="C23" s="20">
        <v>18</v>
      </c>
      <c r="D23" s="21" t="s">
        <v>86</v>
      </c>
      <c r="E23" s="29"/>
      <c r="F23" s="29"/>
      <c r="J23" s="29"/>
      <c r="K23" s="29"/>
    </row>
    <row r="24" spans="2:11" x14ac:dyDescent="0.3">
      <c r="B24" s="68"/>
      <c r="C24" s="20">
        <v>19</v>
      </c>
      <c r="D24" s="21" t="s">
        <v>87</v>
      </c>
      <c r="E24" s="29"/>
      <c r="F24" s="29"/>
      <c r="I24" s="29"/>
      <c r="J24" s="29"/>
      <c r="K24" s="29"/>
    </row>
    <row r="25" spans="2:11" x14ac:dyDescent="0.3">
      <c r="B25" s="68"/>
      <c r="C25" s="20">
        <v>20</v>
      </c>
      <c r="D25" s="21" t="s">
        <v>88</v>
      </c>
      <c r="E25" s="29"/>
      <c r="F25" s="29"/>
      <c r="G25" s="29"/>
      <c r="I25" s="29"/>
      <c r="J25" s="29"/>
      <c r="K25" s="29"/>
    </row>
    <row r="26" spans="2:11" x14ac:dyDescent="0.3">
      <c r="B26" s="68"/>
      <c r="C26" s="20">
        <v>21</v>
      </c>
      <c r="D26" s="21" t="s">
        <v>89</v>
      </c>
      <c r="E26" s="29"/>
      <c r="F26" s="29"/>
      <c r="G26" s="29"/>
      <c r="I26" s="29"/>
      <c r="J26" s="29"/>
      <c r="K26" s="29"/>
    </row>
    <row r="27" spans="2:11" x14ac:dyDescent="0.3">
      <c r="B27" s="68"/>
      <c r="C27" s="20">
        <v>22</v>
      </c>
      <c r="D27" s="21" t="s">
        <v>90</v>
      </c>
      <c r="E27" s="29"/>
      <c r="F27" s="29"/>
      <c r="G27" s="29"/>
      <c r="I27" s="29"/>
      <c r="J27" s="29"/>
      <c r="K27" s="29"/>
    </row>
    <row r="28" spans="2:11" x14ac:dyDescent="0.3">
      <c r="B28" s="68"/>
      <c r="C28" s="20">
        <v>23</v>
      </c>
      <c r="D28" s="21" t="s">
        <v>91</v>
      </c>
      <c r="E28" s="29"/>
      <c r="F28" s="29"/>
      <c r="G28" s="29"/>
      <c r="I28" s="29"/>
      <c r="J28" s="29"/>
      <c r="K28" s="29"/>
    </row>
    <row r="29" spans="2:11" ht="15" thickBot="1" x14ac:dyDescent="0.35">
      <c r="B29" s="69"/>
      <c r="C29" s="30">
        <v>24</v>
      </c>
      <c r="D29" s="31" t="s">
        <v>92</v>
      </c>
      <c r="E29" s="6"/>
      <c r="F29" s="6"/>
      <c r="G29" s="6"/>
      <c r="H29" s="6"/>
      <c r="I29" s="6"/>
      <c r="J29" s="6"/>
      <c r="K29" s="6"/>
    </row>
    <row r="30" spans="2:11" x14ac:dyDescent="0.3">
      <c r="B30" s="32"/>
      <c r="C30" s="33"/>
      <c r="D30" s="1"/>
      <c r="E30" s="6"/>
      <c r="F30" s="6"/>
      <c r="G30" s="6"/>
      <c r="H30" s="6"/>
      <c r="I30" s="6"/>
      <c r="J30" s="6"/>
      <c r="K30" s="6"/>
    </row>
    <row r="31" spans="2:11" x14ac:dyDescent="0.3">
      <c r="D31" s="6"/>
      <c r="E31" s="6"/>
      <c r="F31" s="6"/>
      <c r="G31" s="6"/>
      <c r="H31" s="6"/>
      <c r="I31" s="6"/>
      <c r="J31" s="6"/>
      <c r="K31" s="6"/>
    </row>
    <row r="32" spans="2:11" x14ac:dyDescent="0.3">
      <c r="D32" s="6"/>
      <c r="E32" s="6"/>
      <c r="F32" s="6"/>
      <c r="G32" s="6"/>
      <c r="H32" s="6"/>
      <c r="I32" s="6"/>
      <c r="J32" s="6"/>
      <c r="K32" s="6"/>
    </row>
    <row r="33" spans="4:11" x14ac:dyDescent="0.3">
      <c r="D33" s="6"/>
      <c r="E33" s="6"/>
      <c r="F33" s="6"/>
      <c r="G33" s="6"/>
      <c r="H33" s="6"/>
      <c r="I33" s="6"/>
      <c r="J33" s="6"/>
      <c r="K33" s="6"/>
    </row>
    <row r="34" spans="4:11" x14ac:dyDescent="0.3">
      <c r="D34" s="6"/>
      <c r="E34" s="6"/>
      <c r="F34" s="6"/>
      <c r="G34" s="6"/>
      <c r="H34" s="6"/>
      <c r="I34" s="6"/>
      <c r="J34" s="6"/>
      <c r="K34" s="6"/>
    </row>
    <row r="35" spans="4:11" x14ac:dyDescent="0.3">
      <c r="D35" s="6"/>
      <c r="E35" s="6"/>
      <c r="F35" s="6"/>
      <c r="G35" s="6"/>
      <c r="H35" s="6"/>
      <c r="I35" s="6"/>
      <c r="J35" s="6"/>
      <c r="K35" s="6"/>
    </row>
    <row r="36" spans="4:11" x14ac:dyDescent="0.3">
      <c r="D36" s="6"/>
      <c r="E36" s="6"/>
      <c r="F36" s="6"/>
      <c r="G36" s="6"/>
      <c r="H36" s="6"/>
      <c r="I36" s="6"/>
      <c r="J36" s="6"/>
      <c r="K36" s="6"/>
    </row>
    <row r="37" spans="4:11" x14ac:dyDescent="0.3">
      <c r="D37" s="6"/>
      <c r="E37" s="6"/>
      <c r="F37" s="6"/>
      <c r="G37" s="6"/>
      <c r="H37" s="6"/>
      <c r="I37" s="6"/>
      <c r="J37" s="6"/>
      <c r="K37" s="6"/>
    </row>
    <row r="38" spans="4:11" x14ac:dyDescent="0.3">
      <c r="D38" s="6"/>
      <c r="E38" s="6"/>
      <c r="F38" s="6"/>
      <c r="G38" s="6"/>
      <c r="H38" s="6"/>
      <c r="I38" s="6"/>
      <c r="J38" s="6"/>
      <c r="K38" s="6"/>
    </row>
    <row r="39" spans="4:11" x14ac:dyDescent="0.3">
      <c r="D39" s="6"/>
      <c r="E39" s="6"/>
      <c r="F39" s="6"/>
      <c r="G39" s="6"/>
      <c r="H39" s="6"/>
      <c r="I39" s="6"/>
      <c r="J39" s="6"/>
      <c r="K39" s="6"/>
    </row>
    <row r="40" spans="4:11" x14ac:dyDescent="0.3">
      <c r="D40" s="6"/>
      <c r="E40" s="6"/>
      <c r="F40" s="6"/>
      <c r="G40" s="6"/>
      <c r="H40" s="6"/>
      <c r="I40" s="6"/>
      <c r="J40" s="6"/>
      <c r="K40" s="6"/>
    </row>
    <row r="41" spans="4:11" x14ac:dyDescent="0.3">
      <c r="D41" s="6"/>
      <c r="E41" s="6"/>
      <c r="F41" s="6"/>
      <c r="G41" s="6"/>
      <c r="H41" s="6"/>
      <c r="I41" s="6"/>
      <c r="J41" s="6"/>
      <c r="K41" s="6"/>
    </row>
    <row r="42" spans="4:11" x14ac:dyDescent="0.3">
      <c r="D42" s="6"/>
      <c r="E42" s="6"/>
      <c r="F42" s="6"/>
      <c r="G42" s="6"/>
      <c r="H42" s="6"/>
      <c r="I42" s="6"/>
      <c r="J42" s="6"/>
      <c r="K42" s="6"/>
    </row>
    <row r="43" spans="4:11" x14ac:dyDescent="0.3">
      <c r="D43" s="6"/>
      <c r="E43" s="6"/>
      <c r="F43" s="6"/>
      <c r="G43" s="6"/>
      <c r="H43" s="6"/>
      <c r="I43" s="6"/>
      <c r="J43" s="6"/>
      <c r="K43" s="6"/>
    </row>
    <row r="44" spans="4:11" x14ac:dyDescent="0.3">
      <c r="D44" s="6"/>
      <c r="E44" s="6"/>
      <c r="F44" s="6"/>
      <c r="G44" s="6"/>
      <c r="H44" s="6"/>
      <c r="I44" s="6"/>
      <c r="J44" s="6"/>
      <c r="K44" s="6"/>
    </row>
    <row r="45" spans="4:11" x14ac:dyDescent="0.3">
      <c r="D45" s="6"/>
      <c r="E45" s="6"/>
      <c r="F45" s="6"/>
      <c r="G45" s="6"/>
      <c r="H45" s="6"/>
      <c r="I45" s="6"/>
      <c r="J45" s="6"/>
      <c r="K45" s="6"/>
    </row>
    <row r="46" spans="4:11" x14ac:dyDescent="0.3">
      <c r="D46" s="6"/>
      <c r="E46" s="6"/>
      <c r="F46" s="6"/>
      <c r="G46" s="6"/>
      <c r="H46" s="6"/>
      <c r="I46" s="6"/>
      <c r="J46" s="6"/>
      <c r="K46" s="6"/>
    </row>
    <row r="47" spans="4:11" x14ac:dyDescent="0.3">
      <c r="D47" s="6"/>
      <c r="E47" s="6"/>
      <c r="F47" s="6"/>
      <c r="G47" s="6"/>
      <c r="H47" s="6"/>
      <c r="I47" s="6"/>
      <c r="J47" s="6"/>
      <c r="K47" s="6"/>
    </row>
    <row r="48" spans="4:11" x14ac:dyDescent="0.3">
      <c r="D48" s="6"/>
      <c r="E48" s="6"/>
      <c r="F48" s="6"/>
      <c r="G48" s="6"/>
      <c r="H48" s="6"/>
      <c r="I48" s="6"/>
      <c r="J48" s="6"/>
      <c r="K48" s="6"/>
    </row>
    <row r="49" spans="4:11" x14ac:dyDescent="0.3">
      <c r="D49" s="6"/>
      <c r="E49" s="6"/>
      <c r="F49" s="6"/>
      <c r="G49" s="6"/>
      <c r="H49" s="6"/>
      <c r="I49" s="6"/>
      <c r="J49" s="6"/>
      <c r="K49" s="6"/>
    </row>
    <row r="50" spans="4:11" x14ac:dyDescent="0.3">
      <c r="D50" s="6"/>
      <c r="E50" s="6"/>
      <c r="F50" s="6"/>
      <c r="G50" s="6"/>
      <c r="H50" s="6"/>
      <c r="I50" s="6"/>
      <c r="J50" s="6"/>
      <c r="K50" s="6"/>
    </row>
    <row r="51" spans="4:11" x14ac:dyDescent="0.3">
      <c r="D51" s="6"/>
      <c r="E51" s="6"/>
      <c r="F51" s="6"/>
      <c r="G51" s="6"/>
      <c r="H51" s="6"/>
      <c r="I51" s="6"/>
      <c r="J51" s="6"/>
      <c r="K51" s="6"/>
    </row>
    <row r="52" spans="4:11" x14ac:dyDescent="0.3">
      <c r="D52" s="6"/>
      <c r="E52" s="6"/>
      <c r="F52" s="6"/>
      <c r="G52" s="6"/>
      <c r="H52" s="6"/>
      <c r="I52" s="6"/>
      <c r="J52" s="6"/>
      <c r="K52" s="6"/>
    </row>
    <row r="53" spans="4:11" x14ac:dyDescent="0.3">
      <c r="D53" s="6"/>
      <c r="E53" s="6"/>
      <c r="F53" s="6"/>
      <c r="G53" s="6"/>
      <c r="H53" s="6"/>
      <c r="I53" s="6"/>
      <c r="J53" s="6"/>
      <c r="K53" s="6"/>
    </row>
    <row r="54" spans="4:11" x14ac:dyDescent="0.3">
      <c r="D54" s="6"/>
      <c r="E54" s="6"/>
      <c r="F54" s="6"/>
      <c r="G54" s="6"/>
      <c r="H54" s="6"/>
      <c r="I54" s="6"/>
      <c r="J54" s="6"/>
      <c r="K54" s="6"/>
    </row>
    <row r="55" spans="4:11" x14ac:dyDescent="0.3">
      <c r="D55" s="6"/>
      <c r="E55" s="6"/>
      <c r="F55" s="6"/>
      <c r="G55" s="6"/>
      <c r="H55" s="6"/>
      <c r="I55" s="6"/>
      <c r="J55" s="6"/>
      <c r="K55" s="6"/>
    </row>
    <row r="56" spans="4:11" x14ac:dyDescent="0.3">
      <c r="D56" s="6"/>
      <c r="E56" s="6"/>
      <c r="F56" s="6"/>
      <c r="G56" s="6"/>
      <c r="H56" s="6"/>
      <c r="I56" s="6"/>
      <c r="J56" s="6"/>
      <c r="K56" s="6"/>
    </row>
    <row r="57" spans="4:11" x14ac:dyDescent="0.3">
      <c r="D57" s="6"/>
      <c r="E57" s="6"/>
      <c r="F57" s="6"/>
      <c r="G57" s="6"/>
      <c r="H57" s="6"/>
      <c r="I57" s="6"/>
      <c r="J57" s="6"/>
      <c r="K57" s="6"/>
    </row>
    <row r="58" spans="4:11" x14ac:dyDescent="0.3">
      <c r="D58" s="6"/>
      <c r="E58" s="6"/>
      <c r="F58" s="6"/>
      <c r="G58" s="6"/>
      <c r="H58" s="6"/>
      <c r="I58" s="6"/>
      <c r="J58" s="6"/>
      <c r="K58" s="6"/>
    </row>
    <row r="59" spans="4:11" x14ac:dyDescent="0.3">
      <c r="D59" s="6"/>
      <c r="E59" s="6"/>
      <c r="F59" s="6"/>
      <c r="G59" s="6"/>
      <c r="H59" s="6"/>
      <c r="I59" s="6"/>
      <c r="J59" s="6"/>
      <c r="K59" s="6"/>
    </row>
    <row r="60" spans="4:11" x14ac:dyDescent="0.3">
      <c r="D60" s="6"/>
      <c r="E60" s="6"/>
      <c r="F60" s="6"/>
      <c r="G60" s="6"/>
      <c r="H60" s="6"/>
      <c r="I60" s="6"/>
      <c r="J60" s="6"/>
      <c r="K60" s="6"/>
    </row>
    <row r="61" spans="4:11" x14ac:dyDescent="0.3">
      <c r="D61" s="6"/>
      <c r="E61" s="6"/>
      <c r="F61" s="6"/>
      <c r="G61" s="6"/>
      <c r="H61" s="6"/>
      <c r="I61" s="6"/>
      <c r="J61" s="6"/>
      <c r="K61" s="6"/>
    </row>
    <row r="62" spans="4:11" x14ac:dyDescent="0.3">
      <c r="D62" s="6"/>
      <c r="E62" s="6"/>
      <c r="F62" s="6"/>
      <c r="G62" s="6"/>
      <c r="H62" s="6"/>
      <c r="I62" s="6"/>
      <c r="J62" s="6"/>
      <c r="K62" s="6"/>
    </row>
    <row r="63" spans="4:11" x14ac:dyDescent="0.3">
      <c r="D63" s="6"/>
      <c r="E63" s="6"/>
      <c r="F63" s="6"/>
      <c r="G63" s="6"/>
      <c r="H63" s="6"/>
      <c r="I63" s="6"/>
      <c r="J63" s="6"/>
      <c r="K63" s="6"/>
    </row>
    <row r="64" spans="4:11" x14ac:dyDescent="0.3">
      <c r="D64" s="6"/>
      <c r="E64" s="6"/>
      <c r="F64" s="6"/>
      <c r="G64" s="6"/>
      <c r="H64" s="6"/>
      <c r="I64" s="6"/>
      <c r="J64" s="6"/>
      <c r="K64" s="6"/>
    </row>
    <row r="65" spans="4:11" x14ac:dyDescent="0.3">
      <c r="D65" s="6"/>
      <c r="E65" s="6"/>
      <c r="F65" s="6"/>
      <c r="G65" s="6"/>
      <c r="H65" s="6"/>
      <c r="I65" s="6"/>
      <c r="J65" s="6"/>
      <c r="K65" s="6"/>
    </row>
    <row r="66" spans="4:11" x14ac:dyDescent="0.3">
      <c r="D66" s="6"/>
      <c r="E66" s="6"/>
      <c r="F66" s="6"/>
      <c r="G66" s="6"/>
      <c r="H66" s="6"/>
      <c r="I66" s="6"/>
      <c r="J66" s="6"/>
      <c r="K66" s="6"/>
    </row>
    <row r="67" spans="4:11" x14ac:dyDescent="0.3">
      <c r="D67" s="6"/>
      <c r="E67" s="6"/>
      <c r="F67" s="6"/>
      <c r="G67" s="6"/>
      <c r="H67" s="6"/>
      <c r="I67" s="6"/>
      <c r="J67" s="6"/>
      <c r="K67" s="6"/>
    </row>
    <row r="68" spans="4:11" x14ac:dyDescent="0.3">
      <c r="D68" s="6"/>
      <c r="E68" s="6"/>
      <c r="F68" s="6"/>
      <c r="G68" s="6"/>
      <c r="H68" s="6"/>
      <c r="I68" s="6"/>
      <c r="J68" s="6"/>
      <c r="K68" s="6"/>
    </row>
    <row r="69" spans="4:11" x14ac:dyDescent="0.3">
      <c r="D69" s="6"/>
      <c r="E69" s="6"/>
      <c r="F69" s="6"/>
      <c r="G69" s="6"/>
      <c r="H69" s="6"/>
      <c r="I69" s="6"/>
      <c r="J69" s="6"/>
      <c r="K69" s="6"/>
    </row>
    <row r="70" spans="4:11" x14ac:dyDescent="0.3">
      <c r="D70" s="6"/>
      <c r="E70" s="6"/>
      <c r="F70" s="6"/>
      <c r="G70" s="6"/>
      <c r="H70" s="6"/>
      <c r="I70" s="6"/>
      <c r="J70" s="6"/>
      <c r="K70" s="6"/>
    </row>
  </sheetData>
  <mergeCells count="2">
    <mergeCell ref="D3:K3"/>
    <mergeCell ref="B5:B2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23</vt:i4>
      </vt:variant>
    </vt:vector>
  </HeadingPairs>
  <TitlesOfParts>
    <vt:vector size="28" baseType="lpstr">
      <vt:lpstr>README</vt:lpstr>
      <vt:lpstr>Pattern LUT Entries</vt:lpstr>
      <vt:lpstr>Image LUT Entries</vt:lpstr>
      <vt:lpstr>data</vt:lpstr>
      <vt:lpstr>PATTERN BITPLANES</vt:lpstr>
      <vt:lpstr>BDEP1</vt:lpstr>
      <vt:lpstr>BDEP2</vt:lpstr>
      <vt:lpstr>BDEP3</vt:lpstr>
      <vt:lpstr>BDEP4</vt:lpstr>
      <vt:lpstr>BDEP5</vt:lpstr>
      <vt:lpstr>BDEP6</vt:lpstr>
      <vt:lpstr>BDEP7</vt:lpstr>
      <vt:lpstr>BITDEPTH</vt:lpstr>
      <vt:lpstr>BUFFSWAP</vt:lpstr>
      <vt:lpstr>FIRSTTRIG</vt:lpstr>
      <vt:lpstr>INSERTBLK</vt:lpstr>
      <vt:lpstr>LED</vt:lpstr>
      <vt:lpstr>NEWONLY</vt:lpstr>
      <vt:lpstr>PATBD2</vt:lpstr>
      <vt:lpstr>PATBD3</vt:lpstr>
      <vt:lpstr>PATBD4</vt:lpstr>
      <vt:lpstr>PATBD56</vt:lpstr>
      <vt:lpstr>PATBD78</vt:lpstr>
      <vt:lpstr>PATINVERT</vt:lpstr>
      <vt:lpstr>PATTERN</vt:lpstr>
      <vt:lpstr>TRIGGER</vt:lpstr>
      <vt:lpstr>TRIGOUT</vt:lpstr>
      <vt:lpstr>YESONLY</vt:lpstr>
    </vt:vector>
  </TitlesOfParts>
  <Company>Texas Instruments Incorporated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Subramanian, Sreeram</dc:creator>
  <cp:lastModifiedBy>a0274146</cp:lastModifiedBy>
  <dcterms:created xsi:type="dcterms:W3CDTF">2013-09-12T05:52:29Z</dcterms:created>
  <dcterms:modified xsi:type="dcterms:W3CDTF">2013-09-27T14:06:23Z</dcterms:modified>
</cp:coreProperties>
</file>